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5355" tabRatio="941"/>
  </bookViews>
  <sheets>
    <sheet name="Instructions" sheetId="16" r:id="rId1"/>
    <sheet name="Data" sheetId="17" r:id="rId2"/>
    <sheet name="Transactions" sheetId="4" r:id="rId3"/>
    <sheet name="Journal Entries Solution" sheetId="18" r:id="rId4"/>
    <sheet name="T-Accounts Solution" sheetId="1" r:id="rId5"/>
    <sheet name="Trial Balance Solution" sheetId="2" r:id="rId6"/>
    <sheet name="Income Statement Solution" sheetId="11" r:id="rId7"/>
    <sheet name="Statement of RE Solution " sheetId="6" r:id="rId8"/>
    <sheet name="Balance Sheet Solution " sheetId="7" r:id="rId9"/>
  </sheets>
  <definedNames>
    <definedName name="ChartOfAccounts">Data!$B$4:$B$22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E8" i="6" l="1"/>
  <c r="B19" i="2"/>
  <c r="B18" i="2"/>
  <c r="B17" i="2"/>
  <c r="C16" i="2"/>
  <c r="B15" i="2"/>
  <c r="C14" i="2"/>
  <c r="C13" i="2"/>
  <c r="C12" i="2"/>
  <c r="C11" i="2"/>
  <c r="C10" i="2"/>
  <c r="B9" i="2"/>
  <c r="B8" i="2"/>
  <c r="B7" i="2"/>
  <c r="B6" i="2"/>
  <c r="B5" i="2"/>
  <c r="B4" i="2"/>
  <c r="B3" i="2"/>
  <c r="B45" i="1" l="1"/>
  <c r="D12" i="7" s="1"/>
  <c r="C6" i="1"/>
  <c r="F17" i="1"/>
  <c r="H8" i="7" s="1"/>
  <c r="F12" i="1"/>
  <c r="H7" i="7" s="1"/>
  <c r="B34" i="1"/>
  <c r="B40" i="1"/>
  <c r="B29" i="1"/>
  <c r="D9" i="7" s="1"/>
  <c r="B24" i="1"/>
  <c r="B19" i="1"/>
  <c r="B14" i="1"/>
  <c r="D6" i="7" l="1"/>
  <c r="F22" i="1"/>
  <c r="H9" i="7" s="1"/>
  <c r="F7" i="1"/>
  <c r="H6" i="7" s="1"/>
  <c r="O8" i="1"/>
  <c r="E6" i="11" s="1"/>
  <c r="I7" i="1"/>
  <c r="H14" i="7" s="1"/>
  <c r="Q18" i="1"/>
  <c r="D11" i="11" s="1"/>
  <c r="Q13" i="1"/>
  <c r="D10" i="11" s="1"/>
  <c r="Q7" i="1"/>
  <c r="K7" i="1"/>
  <c r="D10" i="7"/>
  <c r="D11" i="7"/>
  <c r="D8" i="7"/>
  <c r="D7" i="7"/>
  <c r="E12" i="11" l="1"/>
  <c r="E13" i="11" s="1"/>
  <c r="E6" i="6" s="1"/>
  <c r="E7" i="6" s="1"/>
  <c r="H10" i="7"/>
  <c r="D17" i="7"/>
  <c r="C20" i="2"/>
  <c r="U3" i="1" s="1"/>
  <c r="B20" i="2"/>
  <c r="T3" i="1" s="1"/>
  <c r="E9" i="6" l="1"/>
  <c r="H15" i="7" s="1"/>
  <c r="H16" i="7" s="1"/>
  <c r="H17" i="7" s="1"/>
</calcChain>
</file>

<file path=xl/comments1.xml><?xml version="1.0" encoding="utf-8"?>
<comments xmlns="http://schemas.openxmlformats.org/spreadsheetml/2006/main">
  <authors>
    <author>Author</author>
  </authors>
  <commentList>
    <comment ref="E6" authorId="0" shapeId="0">
      <text>
        <r>
          <rPr>
            <b/>
            <sz val="9"/>
            <color indexed="81"/>
            <rFont val="Tahoma"/>
            <family val="2"/>
          </rPr>
          <t>Hint: Click inside this cell, type an equals sign (=), click on the Service Revenue amount in the Trial Balance, then press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<sst xmlns="http://schemas.openxmlformats.org/spreadsheetml/2006/main" count="209" uniqueCount="111">
  <si>
    <t>ASSETS</t>
  </si>
  <si>
    <t>LIABILITIES</t>
  </si>
  <si>
    <t>DR</t>
  </si>
  <si>
    <t>CR</t>
  </si>
  <si>
    <t>TOTALS</t>
  </si>
  <si>
    <t>TRIAL BALANCE</t>
  </si>
  <si>
    <t>Liabilities</t>
  </si>
  <si>
    <t>Assets</t>
  </si>
  <si>
    <t>Common Stock</t>
  </si>
  <si>
    <t>Cash</t>
  </si>
  <si>
    <t>Accounts Receivable</t>
  </si>
  <si>
    <t>Office Supplies</t>
  </si>
  <si>
    <t>Prepaid Rent</t>
  </si>
  <si>
    <t>Furniture</t>
  </si>
  <si>
    <t>Accounts Payable</t>
  </si>
  <si>
    <t>Notes Payable</t>
  </si>
  <si>
    <t>Utilities Payable</t>
  </si>
  <si>
    <t>Unearned Revenue</t>
  </si>
  <si>
    <t>Income Statement</t>
  </si>
  <si>
    <t>Revenues:</t>
  </si>
  <si>
    <t>Expenses:</t>
  </si>
  <si>
    <t>Total Expenses</t>
  </si>
  <si>
    <t>Statement of Retained Earnings</t>
  </si>
  <si>
    <t>Balance Sheet</t>
  </si>
  <si>
    <t>Total Assets</t>
  </si>
  <si>
    <t>Stockholder's Equity</t>
  </si>
  <si>
    <t>Total Stockholder's Equity</t>
  </si>
  <si>
    <t>Total Liabilities and Stockholder's Equity</t>
  </si>
  <si>
    <t>Land</t>
  </si>
  <si>
    <t>Building</t>
  </si>
  <si>
    <t>Salaries Expense</t>
  </si>
  <si>
    <t>Utilities Expense</t>
  </si>
  <si>
    <t>Rent Expense</t>
  </si>
  <si>
    <t>Service Revenue</t>
  </si>
  <si>
    <t>Dividends</t>
  </si>
  <si>
    <t>EQUITY</t>
  </si>
  <si>
    <t>Contributed Capital</t>
  </si>
  <si>
    <t>Retained Earnings</t>
  </si>
  <si>
    <t>=</t>
  </si>
  <si>
    <t>+</t>
  </si>
  <si>
    <t>-</t>
  </si>
  <si>
    <t>Debit-Credit Check</t>
  </si>
  <si>
    <t>On April 3, Redmond paid $225,000 cash for land.</t>
  </si>
  <si>
    <t>Redmond purchased $1,250 of office supplies on account on April 5.</t>
  </si>
  <si>
    <t>On April 6, Redmond provided IT consulting services for a client and collected $12,000 cash.</t>
  </si>
  <si>
    <t>Redmond provided IT consulting services of $14,000 for clients on April  7.  The clients will pay Redmond in the future.</t>
  </si>
  <si>
    <t>Redmond paid cash expenses on April 10:  salaries of $8,000 and office rent of $5,000.</t>
  </si>
  <si>
    <t>On April 12, Redmond paid $750 on the accounts payable created in Transaction #3.</t>
  </si>
  <si>
    <t>Redmond collected $3,000 cash on April 14 from a client in transaction #5.</t>
  </si>
  <si>
    <t>On April 18, Redmond prepaid office rent of $15,000 for the months of May, June and July.</t>
  </si>
  <si>
    <t>Redmond paid $8,000 salaries to employees on April 20.</t>
  </si>
  <si>
    <t>On April 30, Redmond paid employee salaries of $8,000.</t>
  </si>
  <si>
    <t>Redmond meets with a client on April 30, who pays $22,000 in advance for consulting services to be performed during May and June.</t>
  </si>
  <si>
    <t>On April 30, Redmond performed consulting services for clients and received $16,000 in cash.</t>
  </si>
  <si>
    <t xml:space="preserve">On April 16, Redmond paid $2,500 for dividends.  </t>
  </si>
  <si>
    <t>Redmond purchased a building for $520,000 on April 25.  A note payable was issued for the entire amount.</t>
  </si>
  <si>
    <t>On April 26, Redmond received a contribution of furniture with a fair market value of $25,000 from Ron Larson, who received common stock in exchange.</t>
  </si>
  <si>
    <t>Month Ended April 30, 2018</t>
  </si>
  <si>
    <t>Net Income</t>
  </si>
  <si>
    <t>On April 1, 2018, Redmond Corporation, an information technology (IT) consulting company, received $650,000 cash from Ron Larson, and the business issued common stock to him.</t>
  </si>
  <si>
    <t>Retained Earnings, April 1, 2018</t>
  </si>
  <si>
    <t>Retained Earnings, April 30, 2018</t>
  </si>
  <si>
    <t>Total Liabilities</t>
  </si>
  <si>
    <t>Requirements:</t>
  </si>
  <si>
    <t>Excel Skills:</t>
  </si>
  <si>
    <t>P2-41 Using Excel to journalize and post transactions, and to create financial statements</t>
  </si>
  <si>
    <t>Redmond Corporation started operations on April 1, 2018. Seventeen transactions occurred during April. Financial statements are prepared at the end of the month.</t>
  </si>
  <si>
    <r>
      <t>b.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Indent the account name of the account to be credited using the indent button on the Home tab.  Click the Increase Indent button twice.</t>
    </r>
  </si>
  <si>
    <r>
      <t>3.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 xml:space="preserve">Prepare the income statement, statement of retained earnings, and balance sheet for the company using the trial balance.  Each financial statement appears on a separate worksheet tab.  </t>
    </r>
  </si>
  <si>
    <r>
      <t>c.</t>
    </r>
    <r>
      <rPr>
        <sz val="7"/>
        <color theme="1"/>
        <rFont val="Calibri"/>
        <family val="2"/>
        <scheme val="minor"/>
      </rPr>
      <t xml:space="preserve">     </t>
    </r>
    <r>
      <rPr>
        <sz val="10"/>
        <color theme="1"/>
        <rFont val="Calibri"/>
        <family val="2"/>
        <scheme val="minor"/>
      </rPr>
      <t>Format the cells requiring a single underline and cells requiring double underlines.  The borders tool is found on the Home tab.  It looks like a window pane.  Click the down arrow for different border selections.</t>
    </r>
  </si>
  <si>
    <r>
      <t>1.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Enter numbers or text into cells.</t>
    </r>
  </si>
  <si>
    <r>
      <t>2.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number format (dollar signs).</t>
    </r>
  </si>
  <si>
    <r>
      <t>4.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Use Excel to prepare the Income Statement, Statement of Retained Earnings, and Balance Sheet.</t>
    </r>
  </si>
  <si>
    <t>b.    Format the cells requiring dollar signs.  Number formatting is located on the Home tab.</t>
  </si>
  <si>
    <t>Date</t>
  </si>
  <si>
    <t>Account and Explanation</t>
  </si>
  <si>
    <t>Chart of Accounts</t>
  </si>
  <si>
    <t>Supplies Expense</t>
  </si>
  <si>
    <t>Interest Expense</t>
  </si>
  <si>
    <t xml:space="preserve">Redmond Corporation </t>
  </si>
  <si>
    <t xml:space="preserve">To record  $225,000 cash paid for for land.
</t>
  </si>
  <si>
    <t>To record stock issued in exchange for $650,000 cash received from Ron Larson.</t>
  </si>
  <si>
    <t>To record purchase of $1,250 of office supplies on account.</t>
  </si>
  <si>
    <t>To record consulting services performed for $12,000 cash.</t>
  </si>
  <si>
    <t>To record cash expenses paid:  salaries of $8,000 and office rent of $5,000.</t>
  </si>
  <si>
    <t>To record $750 paid on the accounts payable created on April 5th.</t>
  </si>
  <si>
    <t>To record $3,000 cash collected on account from the April 7 transaction.</t>
  </si>
  <si>
    <t xml:space="preserve">To record $2,500 cash paid for dividends.  </t>
  </si>
  <si>
    <t>To record $15,000 cash paid for office rent for the months of May, June and July.</t>
  </si>
  <si>
    <t>To record $8,000 salaries paid to to employees.</t>
  </si>
  <si>
    <t>To record a building purchased for $520,000.  A note payable was issued for the entire amount.</t>
  </si>
  <si>
    <t>To record a contribution of furniture with a fair market value of $25,000 from Ron Larson, who received common stock in exchange.</t>
  </si>
  <si>
    <t xml:space="preserve">To record $1,100 cell phone bill received April 28, to be paid in May.  </t>
  </si>
  <si>
    <t>To record $22,000 cash received for consulting services to be performed during May and June.</t>
  </si>
  <si>
    <t>Using Excel</t>
  </si>
  <si>
    <t>REDMOND CORPORATION</t>
  </si>
  <si>
    <t>Debit</t>
  </si>
  <si>
    <t>Credit</t>
  </si>
  <si>
    <t>Account Title</t>
  </si>
  <si>
    <t>Chapter 2</t>
  </si>
  <si>
    <t xml:space="preserve"> </t>
  </si>
  <si>
    <t>b.      Total debits should equal total credits.  The debit-credit balance check appears in the top right-hand corner of the T-account worksheet.</t>
  </si>
  <si>
    <t>Transactions for April 2018</t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</si>
  <si>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 xml:space="preserve">Fill in the blue shaded areas using a formula that references the account balances in the trial balance or a financial statement. </t>
    </r>
  </si>
  <si>
    <t>a.      For each journal entry, post the amount on the correct side of the T-account.  The T-account totals will be calculated automatically.</t>
  </si>
  <si>
    <t>2.      Post the journal entries to the T-accounts.   Use the blue shaded areas for inputs.</t>
  </si>
  <si>
    <r>
      <t>3.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border (single underline, double underline).</t>
    </r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</si>
  <si>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 xml:space="preserve">To record the account name in the journal, click in the Account and Explanation column.  A drop down arrow will appear to the right.  Click the arrow and select an account from the chart of accounts. </t>
    </r>
  </si>
  <si>
    <r>
      <t>1.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 xml:space="preserve">Use Excel to journalize the transactions. Use the blue shaded areas for inputs. </t>
    </r>
  </si>
  <si>
    <t>Redmond received a cell phone bill for $1,100 on April 28, and will pay this amount in May.  Use Utilities Payable.</t>
  </si>
  <si>
    <t>To record consulting services performed of $14,000.  The clients will pay Redmond in the future.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</si>
</sst>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&quot;$&quot;* #,##0_);_(&quot;$&quot;* \(#,##0\);_(&quot;$&quot;\ \ \ * &quot;0&quot;_);_(@_)"/>
    <numFmt numFmtId="167" formatCode="[$-409]mmmm\ d\,\ yyyy;@"/>
    <numFmt numFmtId="168" formatCode="mmm\ dd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.5"/>
      <color rgb="FF222222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0" xfId="0" quotePrefix="1"/>
    <xf numFmtId="0" fontId="0" fillId="0" borderId="0" xfId="0" applyBorder="1" applyAlignment="1">
      <alignment horizontal="centerContinuous"/>
    </xf>
    <xf numFmtId="3" fontId="0" fillId="0" borderId="0" xfId="0" applyNumberFormat="1"/>
    <xf numFmtId="3" fontId="0" fillId="0" borderId="6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/>
    <xf numFmtId="0" fontId="0" fillId="2" borderId="6" xfId="0" applyFill="1" applyBorder="1" applyAlignment="1">
      <alignment horizontal="centerContinuous"/>
    </xf>
    <xf numFmtId="0" fontId="0" fillId="2" borderId="6" xfId="0" applyFill="1" applyBorder="1" applyAlignment="1">
      <alignment horizontal="left" indent="2"/>
    </xf>
    <xf numFmtId="164" fontId="0" fillId="2" borderId="6" xfId="2" applyNumberFormat="1" applyFont="1" applyFill="1" applyBorder="1"/>
    <xf numFmtId="165" fontId="0" fillId="2" borderId="6" xfId="1" applyNumberFormat="1" applyFont="1" applyFill="1" applyBorder="1"/>
    <xf numFmtId="0" fontId="0" fillId="0" borderId="0" xfId="0" applyAlignment="1">
      <alignment horizontal="left" indent="4"/>
    </xf>
    <xf numFmtId="165" fontId="0" fillId="0" borderId="0" xfId="1" applyNumberFormat="1" applyFont="1"/>
    <xf numFmtId="0" fontId="0" fillId="2" borderId="6" xfId="0" applyFill="1" applyBorder="1"/>
    <xf numFmtId="166" fontId="0" fillId="0" borderId="0" xfId="2" applyNumberFormat="1" applyFont="1"/>
    <xf numFmtId="0" fontId="0" fillId="2" borderId="6" xfId="0" applyFill="1" applyBorder="1" applyAlignment="1">
      <alignment horizontal="left"/>
    </xf>
    <xf numFmtId="165" fontId="0" fillId="0" borderId="1" xfId="1" applyNumberFormat="1" applyFont="1" applyBorder="1"/>
    <xf numFmtId="164" fontId="0" fillId="0" borderId="0" xfId="2" applyNumberFormat="1" applyFont="1"/>
    <xf numFmtId="0" fontId="0" fillId="0" borderId="0" xfId="0" applyAlignment="1">
      <alignment horizontal="left" indent="2"/>
    </xf>
    <xf numFmtId="165" fontId="0" fillId="0" borderId="0" xfId="1" applyNumberFormat="1" applyFont="1" applyFill="1" applyBorder="1"/>
    <xf numFmtId="0" fontId="0" fillId="0" borderId="0" xfId="0" applyBorder="1" applyAlignment="1">
      <alignment horizontal="left" indent="2"/>
    </xf>
    <xf numFmtId="0" fontId="0" fillId="0" borderId="0" xfId="0" applyBorder="1" applyAlignment="1">
      <alignment horizontal="left" indent="4"/>
    </xf>
    <xf numFmtId="0" fontId="0" fillId="0" borderId="0" xfId="0" applyFont="1"/>
    <xf numFmtId="0" fontId="0" fillId="0" borderId="0" xfId="0" quotePrefix="1" applyFont="1"/>
    <xf numFmtId="0" fontId="2" fillId="0" borderId="0" xfId="0" applyFon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2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0" fillId="0" borderId="0" xfId="0" applyFill="1" applyBorder="1"/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Border="1" applyAlignment="1">
      <alignment horizontal="centerContinuous"/>
    </xf>
    <xf numFmtId="0" fontId="2" fillId="0" borderId="0" xfId="0" quotePrefix="1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 vertical="center"/>
    </xf>
    <xf numFmtId="165" fontId="0" fillId="2" borderId="6" xfId="1" applyNumberFormat="1" applyFont="1" applyFill="1" applyBorder="1" applyAlignment="1">
      <alignment horizontal="centerContinuous"/>
    </xf>
    <xf numFmtId="165" fontId="5" fillId="2" borderId="6" xfId="1" applyNumberFormat="1" applyFont="1" applyFill="1" applyBorder="1" applyAlignment="1">
      <alignment horizontal="center"/>
    </xf>
    <xf numFmtId="3" fontId="0" fillId="2" borderId="6" xfId="0" applyNumberFormat="1" applyFill="1" applyBorder="1" applyAlignment="1">
      <alignment horizontal="left" indent="2"/>
    </xf>
    <xf numFmtId="0" fontId="0" fillId="0" borderId="0" xfId="0" applyFill="1"/>
    <xf numFmtId="164" fontId="0" fillId="0" borderId="0" xfId="2" applyNumberFormat="1" applyFont="1" applyFill="1" applyBorder="1"/>
    <xf numFmtId="164" fontId="0" fillId="0" borderId="0" xfId="0" applyNumberFormat="1"/>
    <xf numFmtId="165" fontId="0" fillId="0" borderId="1" xfId="1" applyNumberFormat="1" applyFont="1" applyFill="1" applyBorder="1"/>
    <xf numFmtId="0" fontId="10" fillId="0" borderId="0" xfId="0" applyFont="1" applyAlignment="1">
      <alignment vertical="center"/>
    </xf>
    <xf numFmtId="0" fontId="9" fillId="0" borderId="0" xfId="3" applyFont="1" applyAlignment="1">
      <alignment vertical="center"/>
    </xf>
    <xf numFmtId="0" fontId="0" fillId="0" borderId="0" xfId="0" applyFont="1" applyAlignment="1">
      <alignment horizontal="left" vertical="center" indent="9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9"/>
    </xf>
    <xf numFmtId="0" fontId="8" fillId="0" borderId="0" xfId="0" applyFont="1" applyAlignment="1">
      <alignment horizontal="left" vertical="center" indent="9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2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 indent="7"/>
    </xf>
    <xf numFmtId="0" fontId="15" fillId="0" borderId="0" xfId="0" applyFont="1" applyFill="1" applyBorder="1"/>
    <xf numFmtId="165" fontId="15" fillId="0" borderId="0" xfId="1" applyNumberFormat="1" applyFont="1" applyFill="1" applyBorder="1"/>
    <xf numFmtId="165" fontId="16" fillId="0" borderId="0" xfId="1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0" borderId="0" xfId="0" applyFont="1" applyFill="1" applyBorder="1"/>
    <xf numFmtId="165" fontId="17" fillId="0" borderId="0" xfId="1" applyNumberFormat="1" applyFont="1" applyFill="1" applyBorder="1"/>
    <xf numFmtId="0" fontId="19" fillId="0" borderId="6" xfId="0" applyFont="1" applyFill="1" applyBorder="1" applyAlignment="1">
      <alignment horizontal="center"/>
    </xf>
    <xf numFmtId="165" fontId="19" fillId="0" borderId="6" xfId="1" applyNumberFormat="1" applyFont="1" applyFill="1" applyBorder="1" applyAlignment="1">
      <alignment horizontal="center"/>
    </xf>
    <xf numFmtId="0" fontId="15" fillId="3" borderId="6" xfId="0" applyFont="1" applyFill="1" applyBorder="1"/>
    <xf numFmtId="165" fontId="15" fillId="3" borderId="6" xfId="1" applyNumberFormat="1" applyFont="1" applyFill="1" applyBorder="1"/>
    <xf numFmtId="0" fontId="15" fillId="0" borderId="6" xfId="0" applyFont="1" applyFill="1" applyBorder="1"/>
    <xf numFmtId="0" fontId="20" fillId="0" borderId="6" xfId="0" applyFont="1" applyFill="1" applyBorder="1" applyAlignment="1">
      <alignment wrapText="1"/>
    </xf>
    <xf numFmtId="165" fontId="15" fillId="0" borderId="6" xfId="1" applyNumberFormat="1" applyFont="1" applyFill="1" applyBorder="1"/>
    <xf numFmtId="0" fontId="2" fillId="0" borderId="0" xfId="0" applyFont="1"/>
    <xf numFmtId="0" fontId="15" fillId="3" borderId="6" xfId="0" applyFont="1" applyFill="1" applyBorder="1" applyAlignment="1">
      <alignment horizontal="left" indent="2"/>
    </xf>
    <xf numFmtId="0" fontId="8" fillId="0" borderId="0" xfId="0" applyFont="1" applyFill="1"/>
    <xf numFmtId="168" fontId="15" fillId="2" borderId="6" xfId="0" applyNumberFormat="1" applyFont="1" applyFill="1" applyBorder="1"/>
    <xf numFmtId="0" fontId="15" fillId="2" borderId="6" xfId="0" applyFont="1" applyFill="1" applyBorder="1"/>
    <xf numFmtId="0" fontId="21" fillId="0" borderId="0" xfId="0" applyFont="1" applyAlignment="1">
      <alignment vertical="center"/>
    </xf>
    <xf numFmtId="0" fontId="20" fillId="2" borderId="6" xfId="0" applyFont="1" applyFill="1" applyBorder="1" applyAlignment="1">
      <alignment wrapText="1"/>
    </xf>
    <xf numFmtId="0" fontId="22" fillId="3" borderId="6" xfId="0" applyFont="1" applyFill="1" applyBorder="1"/>
    <xf numFmtId="0" fontId="20" fillId="2" borderId="6" xfId="0" applyFont="1" applyFill="1" applyBorder="1" applyAlignment="1">
      <alignment horizontal="left" wrapText="1" indent="1"/>
    </xf>
    <xf numFmtId="0" fontId="2" fillId="0" borderId="0" xfId="0" applyFont="1" applyAlignment="1">
      <alignment vertical="center"/>
    </xf>
    <xf numFmtId="164" fontId="2" fillId="0" borderId="9" xfId="2" applyNumberFormat="1" applyFont="1" applyBorder="1"/>
    <xf numFmtId="164" fontId="2" fillId="0" borderId="8" xfId="0" applyNumberFormat="1" applyFont="1" applyBorder="1"/>
    <xf numFmtId="164" fontId="2" fillId="0" borderId="8" xfId="2" applyNumberFormat="1" applyFont="1" applyBorder="1"/>
    <xf numFmtId="0" fontId="2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167" fontId="0" fillId="2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17</xdr:row>
      <xdr:rowOff>146050</xdr:rowOff>
    </xdr:from>
    <xdr:to>
      <xdr:col>0</xdr:col>
      <xdr:colOff>2959100</xdr:colOff>
      <xdr:row>17</xdr:row>
      <xdr:rowOff>850900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100" y="5715000"/>
          <a:ext cx="20320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</xdr:row>
      <xdr:rowOff>120650</xdr:rowOff>
    </xdr:from>
    <xdr:to>
      <xdr:col>0</xdr:col>
      <xdr:colOff>2095500</xdr:colOff>
      <xdr:row>10</xdr:row>
      <xdr:rowOff>673100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59200"/>
          <a:ext cx="4445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946150</xdr:colOff>
      <xdr:row>19</xdr:row>
      <xdr:rowOff>82550</xdr:rowOff>
    </xdr:from>
    <xdr:to>
      <xdr:col>0</xdr:col>
      <xdr:colOff>3333750</xdr:colOff>
      <xdr:row>19</xdr:row>
      <xdr:rowOff>723900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150" y="6832600"/>
          <a:ext cx="2387600" cy="64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723900</xdr:colOff>
      <xdr:row>8</xdr:row>
      <xdr:rowOff>76200</xdr:rowOff>
    </xdr:from>
    <xdr:to>
      <xdr:col>0</xdr:col>
      <xdr:colOff>5537200</xdr:colOff>
      <xdr:row>8</xdr:row>
      <xdr:rowOff>1720850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61800AE5-FA38-44BA-8A8C-1CABA0FA3872}"/>
            </a:ext>
          </a:extLst>
        </xdr:cNvPr>
        <xdr:cNvPicPr/>
      </xdr:nvPicPr>
      <xdr:blipFill rotWithShape="1">
        <a:blip xmlns:r="http://schemas.openxmlformats.org/officeDocument/2006/relationships" r:embed="rId4"/>
        <a:srcRect t="50332" r="41239" b="21558"/>
        <a:stretch/>
      </xdr:blipFill>
      <xdr:spPr bwMode="auto">
        <a:xfrm>
          <a:off x="723900" y="1714500"/>
          <a:ext cx="4813300" cy="1644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topLeftCell="A4" workbookViewId="0"/>
  </sheetViews>
  <sheetFormatPr defaultRowHeight="15" x14ac:dyDescent="0.25"/>
  <cols>
    <col min="1" max="1" width="150.5703125" customWidth="1"/>
  </cols>
  <sheetData>
    <row r="1" spans="1:1" x14ac:dyDescent="0.25">
      <c r="A1" s="93" t="s">
        <v>99</v>
      </c>
    </row>
    <row r="2" spans="1:1" x14ac:dyDescent="0.25">
      <c r="A2" s="89" t="s">
        <v>94</v>
      </c>
    </row>
    <row r="3" spans="1:1" x14ac:dyDescent="0.25">
      <c r="A3" s="89" t="s">
        <v>65</v>
      </c>
    </row>
    <row r="4" spans="1:1" x14ac:dyDescent="0.25">
      <c r="A4" s="58"/>
    </row>
    <row r="5" spans="1:1" x14ac:dyDescent="0.25">
      <c r="A5" s="61" t="s">
        <v>66</v>
      </c>
    </row>
    <row r="6" spans="1:1" x14ac:dyDescent="0.25">
      <c r="A6" s="62" t="s">
        <v>63</v>
      </c>
    </row>
    <row r="7" spans="1:1" x14ac:dyDescent="0.25">
      <c r="A7" s="63" t="s">
        <v>108</v>
      </c>
    </row>
    <row r="8" spans="1:1" ht="27.6" customHeight="1" x14ac:dyDescent="0.25">
      <c r="A8" s="70" t="s">
        <v>107</v>
      </c>
    </row>
    <row r="9" spans="1:1" ht="141" customHeight="1" x14ac:dyDescent="0.25">
      <c r="A9" s="30"/>
    </row>
    <row r="10" spans="1:1" x14ac:dyDescent="0.25">
      <c r="A10" s="64" t="s">
        <v>67</v>
      </c>
    </row>
    <row r="11" spans="1:1" ht="65.099999999999994" customHeight="1" x14ac:dyDescent="0.25">
      <c r="A11" s="30"/>
    </row>
    <row r="12" spans="1:1" x14ac:dyDescent="0.25">
      <c r="A12" s="63" t="s">
        <v>105</v>
      </c>
    </row>
    <row r="13" spans="1:1" x14ac:dyDescent="0.25">
      <c r="A13" s="64" t="s">
        <v>104</v>
      </c>
    </row>
    <row r="14" spans="1:1" x14ac:dyDescent="0.25">
      <c r="A14" s="64" t="s">
        <v>101</v>
      </c>
    </row>
    <row r="15" spans="1:1" x14ac:dyDescent="0.25">
      <c r="A15" s="63" t="s">
        <v>68</v>
      </c>
    </row>
    <row r="16" spans="1:1" x14ac:dyDescent="0.25">
      <c r="A16" s="64" t="s">
        <v>103</v>
      </c>
    </row>
    <row r="17" spans="1:1" x14ac:dyDescent="0.25">
      <c r="A17" s="64" t="s">
        <v>73</v>
      </c>
    </row>
    <row r="18" spans="1:1" ht="77.45" customHeight="1" x14ac:dyDescent="0.25">
      <c r="A18" s="59"/>
    </row>
    <row r="19" spans="1:1" ht="15.75" x14ac:dyDescent="0.25">
      <c r="A19" s="65" t="s">
        <v>69</v>
      </c>
    </row>
    <row r="20" spans="1:1" ht="62.45" customHeight="1" x14ac:dyDescent="0.25">
      <c r="A20" s="30"/>
    </row>
    <row r="21" spans="1:1" x14ac:dyDescent="0.25">
      <c r="A21" s="30"/>
    </row>
    <row r="22" spans="1:1" x14ac:dyDescent="0.25">
      <c r="A22" s="30"/>
    </row>
    <row r="23" spans="1:1" ht="15.75" x14ac:dyDescent="0.25">
      <c r="A23" s="66" t="s">
        <v>64</v>
      </c>
    </row>
    <row r="24" spans="1:1" ht="15.75" x14ac:dyDescent="0.25">
      <c r="A24" s="67" t="s">
        <v>70</v>
      </c>
    </row>
    <row r="25" spans="1:1" ht="15.75" x14ac:dyDescent="0.25">
      <c r="A25" s="67" t="s">
        <v>71</v>
      </c>
    </row>
    <row r="26" spans="1:1" ht="15.75" x14ac:dyDescent="0.25">
      <c r="A26" s="67" t="s">
        <v>106</v>
      </c>
    </row>
    <row r="27" spans="1:1" ht="15.75" x14ac:dyDescent="0.25">
      <c r="A27" s="67" t="s">
        <v>72</v>
      </c>
    </row>
    <row r="28" spans="1:1" ht="15.75" x14ac:dyDescent="0.25">
      <c r="A28" s="66"/>
    </row>
    <row r="29" spans="1:1" ht="15.75" x14ac:dyDescent="0.25">
      <c r="A29" s="68"/>
    </row>
    <row r="30" spans="1:1" x14ac:dyDescent="0.25">
      <c r="A30" s="60" t="s">
        <v>100</v>
      </c>
    </row>
    <row r="31" spans="1:1" x14ac:dyDescent="0.25">
      <c r="A31" s="57"/>
    </row>
    <row r="32" spans="1:1" x14ac:dyDescent="0.25">
      <c r="A32" s="6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2"/>
  <sheetViews>
    <sheetView workbookViewId="0"/>
  </sheetViews>
  <sheetFormatPr defaultRowHeight="15" x14ac:dyDescent="0.25"/>
  <cols>
    <col min="1" max="1" width="3.5703125" customWidth="1"/>
    <col min="2" max="2" width="42.140625" customWidth="1"/>
  </cols>
  <sheetData>
    <row r="1" spans="2:2" x14ac:dyDescent="0.25">
      <c r="B1" s="84" t="s">
        <v>79</v>
      </c>
    </row>
    <row r="2" spans="2:2" x14ac:dyDescent="0.25">
      <c r="B2" s="84" t="s">
        <v>76</v>
      </c>
    </row>
    <row r="4" spans="2:2" x14ac:dyDescent="0.25">
      <c r="B4" s="53" t="s">
        <v>9</v>
      </c>
    </row>
    <row r="5" spans="2:2" x14ac:dyDescent="0.25">
      <c r="B5" s="53" t="s">
        <v>10</v>
      </c>
    </row>
    <row r="6" spans="2:2" x14ac:dyDescent="0.25">
      <c r="B6" s="53" t="s">
        <v>11</v>
      </c>
    </row>
    <row r="7" spans="2:2" x14ac:dyDescent="0.25">
      <c r="B7" s="53" t="s">
        <v>12</v>
      </c>
    </row>
    <row r="8" spans="2:2" x14ac:dyDescent="0.25">
      <c r="B8" s="53" t="s">
        <v>28</v>
      </c>
    </row>
    <row r="9" spans="2:2" x14ac:dyDescent="0.25">
      <c r="B9" s="53" t="s">
        <v>29</v>
      </c>
    </row>
    <row r="10" spans="2:2" x14ac:dyDescent="0.25">
      <c r="B10" s="53" t="s">
        <v>13</v>
      </c>
    </row>
    <row r="11" spans="2:2" x14ac:dyDescent="0.25">
      <c r="B11" s="53" t="s">
        <v>14</v>
      </c>
    </row>
    <row r="12" spans="2:2" x14ac:dyDescent="0.25">
      <c r="B12" s="53" t="s">
        <v>16</v>
      </c>
    </row>
    <row r="13" spans="2:2" x14ac:dyDescent="0.25">
      <c r="B13" s="53" t="s">
        <v>17</v>
      </c>
    </row>
    <row r="14" spans="2:2" x14ac:dyDescent="0.25">
      <c r="B14" s="53" t="s">
        <v>15</v>
      </c>
    </row>
    <row r="15" spans="2:2" x14ac:dyDescent="0.25">
      <c r="B15" s="53" t="s">
        <v>8</v>
      </c>
    </row>
    <row r="16" spans="2:2" x14ac:dyDescent="0.25">
      <c r="B16" s="53" t="s">
        <v>34</v>
      </c>
    </row>
    <row r="17" spans="2:2" x14ac:dyDescent="0.25">
      <c r="B17" s="53" t="s">
        <v>33</v>
      </c>
    </row>
    <row r="18" spans="2:2" x14ac:dyDescent="0.25">
      <c r="B18" s="53" t="s">
        <v>32</v>
      </c>
    </row>
    <row r="19" spans="2:2" x14ac:dyDescent="0.25">
      <c r="B19" s="53" t="s">
        <v>30</v>
      </c>
    </row>
    <row r="20" spans="2:2" x14ac:dyDescent="0.25">
      <c r="B20" s="53" t="s">
        <v>77</v>
      </c>
    </row>
    <row r="21" spans="2:2" x14ac:dyDescent="0.25">
      <c r="B21" s="53" t="s">
        <v>31</v>
      </c>
    </row>
    <row r="22" spans="2:2" x14ac:dyDescent="0.25">
      <c r="B22" s="53" t="s">
        <v>78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5"/>
  <sheetViews>
    <sheetView topLeftCell="A22" workbookViewId="0">
      <selection activeCell="B29" sqref="B29"/>
    </sheetView>
  </sheetViews>
  <sheetFormatPr defaultRowHeight="15.75" x14ac:dyDescent="0.25"/>
  <cols>
    <col min="1" max="1" width="3.85546875" style="47" customWidth="1"/>
    <col min="2" max="2" width="131.140625" style="48" customWidth="1"/>
  </cols>
  <sheetData>
    <row r="1" spans="1:2" x14ac:dyDescent="0.25">
      <c r="A1" s="44"/>
      <c r="B1" s="45" t="s">
        <v>102</v>
      </c>
    </row>
    <row r="3" spans="1:2" ht="31.5" x14ac:dyDescent="0.25">
      <c r="A3" s="49">
        <v>1</v>
      </c>
      <c r="B3" s="46" t="s">
        <v>59</v>
      </c>
    </row>
    <row r="5" spans="1:2" x14ac:dyDescent="0.25">
      <c r="A5" s="47">
        <v>2</v>
      </c>
      <c r="B5" s="48" t="s">
        <v>42</v>
      </c>
    </row>
    <row r="7" spans="1:2" x14ac:dyDescent="0.25">
      <c r="A7" s="47">
        <v>3</v>
      </c>
      <c r="B7" s="48" t="s">
        <v>43</v>
      </c>
    </row>
    <row r="9" spans="1:2" x14ac:dyDescent="0.25">
      <c r="A9" s="47">
        <v>4</v>
      </c>
      <c r="B9" s="48" t="s">
        <v>44</v>
      </c>
    </row>
    <row r="11" spans="1:2" x14ac:dyDescent="0.25">
      <c r="A11" s="47">
        <v>5</v>
      </c>
      <c r="B11" s="48" t="s">
        <v>45</v>
      </c>
    </row>
    <row r="13" spans="1:2" x14ac:dyDescent="0.25">
      <c r="A13" s="47">
        <v>6</v>
      </c>
      <c r="B13" s="48" t="s">
        <v>46</v>
      </c>
    </row>
    <row r="15" spans="1:2" x14ac:dyDescent="0.25">
      <c r="A15" s="47">
        <v>7</v>
      </c>
      <c r="B15" s="48" t="s">
        <v>47</v>
      </c>
    </row>
    <row r="17" spans="1:2" x14ac:dyDescent="0.25">
      <c r="A17" s="47">
        <v>8</v>
      </c>
      <c r="B17" s="48" t="s">
        <v>48</v>
      </c>
    </row>
    <row r="19" spans="1:2" x14ac:dyDescent="0.25">
      <c r="A19" s="47">
        <v>9</v>
      </c>
      <c r="B19" s="48" t="s">
        <v>54</v>
      </c>
    </row>
    <row r="21" spans="1:2" x14ac:dyDescent="0.25">
      <c r="A21" s="47">
        <v>10</v>
      </c>
      <c r="B21" s="48" t="s">
        <v>49</v>
      </c>
    </row>
    <row r="23" spans="1:2" x14ac:dyDescent="0.25">
      <c r="A23" s="47">
        <v>11</v>
      </c>
      <c r="B23" s="48" t="s">
        <v>50</v>
      </c>
    </row>
    <row r="25" spans="1:2" x14ac:dyDescent="0.25">
      <c r="A25" s="47">
        <v>12</v>
      </c>
      <c r="B25" s="48" t="s">
        <v>55</v>
      </c>
    </row>
    <row r="27" spans="1:2" x14ac:dyDescent="0.25">
      <c r="A27" s="47">
        <v>13</v>
      </c>
      <c r="B27" s="48" t="s">
        <v>56</v>
      </c>
    </row>
    <row r="29" spans="1:2" x14ac:dyDescent="0.25">
      <c r="A29" s="47">
        <v>14</v>
      </c>
      <c r="B29" s="48" t="s">
        <v>109</v>
      </c>
    </row>
    <row r="31" spans="1:2" x14ac:dyDescent="0.25">
      <c r="A31" s="47">
        <v>15</v>
      </c>
      <c r="B31" s="48" t="s">
        <v>51</v>
      </c>
    </row>
    <row r="33" spans="1:2" x14ac:dyDescent="0.25">
      <c r="A33" s="47">
        <v>16</v>
      </c>
      <c r="B33" s="48" t="s">
        <v>52</v>
      </c>
    </row>
    <row r="35" spans="1:2" x14ac:dyDescent="0.25">
      <c r="A35" s="47">
        <v>17</v>
      </c>
      <c r="B35" s="48" t="s">
        <v>53</v>
      </c>
    </row>
  </sheetData>
  <pageMargins left="0.7" right="0.7" top="0.75" bottom="0.75" header="0.3" footer="0.3"/>
  <pageSetup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14" workbookViewId="0">
      <selection activeCell="B22" sqref="B22"/>
    </sheetView>
  </sheetViews>
  <sheetFormatPr defaultRowHeight="15" x14ac:dyDescent="0.25"/>
  <cols>
    <col min="2" max="2" width="52.5703125" customWidth="1"/>
    <col min="3" max="4" width="16.5703125" customWidth="1"/>
  </cols>
  <sheetData>
    <row r="1" spans="1:4" x14ac:dyDescent="0.25">
      <c r="A1" s="71"/>
      <c r="B1" s="71"/>
      <c r="C1" s="72"/>
      <c r="D1" s="73"/>
    </row>
    <row r="2" spans="1:4" ht="18.75" x14ac:dyDescent="0.3">
      <c r="A2" s="74"/>
      <c r="B2" s="75"/>
      <c r="C2" s="76"/>
      <c r="D2" s="76"/>
    </row>
    <row r="3" spans="1:4" ht="15.75" x14ac:dyDescent="0.25">
      <c r="A3" s="77" t="s">
        <v>74</v>
      </c>
      <c r="B3" s="77" t="s">
        <v>75</v>
      </c>
      <c r="C3" s="78" t="s">
        <v>2</v>
      </c>
      <c r="D3" s="78" t="s">
        <v>3</v>
      </c>
    </row>
    <row r="4" spans="1:4" x14ac:dyDescent="0.25">
      <c r="A4" s="87">
        <v>42461</v>
      </c>
      <c r="B4" s="79" t="s">
        <v>9</v>
      </c>
      <c r="C4" s="80">
        <v>650000</v>
      </c>
      <c r="D4" s="80"/>
    </row>
    <row r="5" spans="1:4" x14ac:dyDescent="0.25">
      <c r="A5" s="81"/>
      <c r="B5" s="85" t="s">
        <v>8</v>
      </c>
      <c r="C5" s="80"/>
      <c r="D5" s="80">
        <v>650000</v>
      </c>
    </row>
    <row r="6" spans="1:4" ht="30" customHeight="1" x14ac:dyDescent="0.25">
      <c r="A6" s="81"/>
      <c r="B6" s="90" t="s">
        <v>81</v>
      </c>
      <c r="C6" s="83"/>
      <c r="D6" s="83"/>
    </row>
    <row r="7" spans="1:4" x14ac:dyDescent="0.25">
      <c r="A7" s="81"/>
      <c r="B7" s="81"/>
      <c r="C7" s="83"/>
      <c r="D7" s="83"/>
    </row>
    <row r="8" spans="1:4" x14ac:dyDescent="0.25">
      <c r="A8" s="88">
        <v>3</v>
      </c>
      <c r="B8" s="79" t="s">
        <v>28</v>
      </c>
      <c r="C8" s="80">
        <v>225000</v>
      </c>
      <c r="D8" s="80"/>
    </row>
    <row r="9" spans="1:4" x14ac:dyDescent="0.25">
      <c r="A9" s="81"/>
      <c r="B9" s="85" t="s">
        <v>9</v>
      </c>
      <c r="C9" s="80"/>
      <c r="D9" s="80">
        <v>225000</v>
      </c>
    </row>
    <row r="10" spans="1:4" x14ac:dyDescent="0.25">
      <c r="A10" s="81"/>
      <c r="B10" s="91" t="s">
        <v>80</v>
      </c>
      <c r="C10" s="83"/>
      <c r="D10" s="83"/>
    </row>
    <row r="11" spans="1:4" x14ac:dyDescent="0.25">
      <c r="A11" s="81"/>
      <c r="B11" s="81"/>
      <c r="C11" s="83"/>
      <c r="D11" s="83"/>
    </row>
    <row r="12" spans="1:4" x14ac:dyDescent="0.25">
      <c r="A12" s="88">
        <v>5</v>
      </c>
      <c r="B12" s="79" t="s">
        <v>11</v>
      </c>
      <c r="C12" s="80">
        <v>1250</v>
      </c>
      <c r="D12" s="80"/>
    </row>
    <row r="13" spans="1:4" x14ac:dyDescent="0.25">
      <c r="A13" s="81"/>
      <c r="B13" s="85" t="s">
        <v>14</v>
      </c>
      <c r="C13" s="80"/>
      <c r="D13" s="80">
        <v>1250</v>
      </c>
    </row>
    <row r="14" spans="1:4" ht="30" x14ac:dyDescent="0.25">
      <c r="A14" s="81"/>
      <c r="B14" s="90" t="s">
        <v>82</v>
      </c>
      <c r="C14" s="83"/>
      <c r="D14" s="83"/>
    </row>
    <row r="15" spans="1:4" x14ac:dyDescent="0.25">
      <c r="A15" s="81"/>
      <c r="B15" s="81"/>
      <c r="C15" s="83"/>
      <c r="D15" s="83"/>
    </row>
    <row r="16" spans="1:4" x14ac:dyDescent="0.25">
      <c r="A16" s="88">
        <v>6</v>
      </c>
      <c r="B16" s="79" t="s">
        <v>9</v>
      </c>
      <c r="C16" s="80">
        <v>12000</v>
      </c>
      <c r="D16" s="80"/>
    </row>
    <row r="17" spans="1:4" x14ac:dyDescent="0.25">
      <c r="A17" s="81"/>
      <c r="B17" s="85" t="s">
        <v>33</v>
      </c>
      <c r="C17" s="80"/>
      <c r="D17" s="80">
        <v>12000</v>
      </c>
    </row>
    <row r="18" spans="1:4" x14ac:dyDescent="0.25">
      <c r="A18" s="71"/>
      <c r="B18" s="90" t="s">
        <v>83</v>
      </c>
      <c r="C18" s="83"/>
      <c r="D18" s="83"/>
    </row>
    <row r="19" spans="1:4" x14ac:dyDescent="0.25">
      <c r="A19" s="81"/>
      <c r="B19" s="81"/>
      <c r="C19" s="83"/>
      <c r="D19" s="83"/>
    </row>
    <row r="20" spans="1:4" x14ac:dyDescent="0.25">
      <c r="A20" s="88">
        <v>7</v>
      </c>
      <c r="B20" s="79" t="s">
        <v>10</v>
      </c>
      <c r="C20" s="80">
        <v>14000</v>
      </c>
      <c r="D20" s="80"/>
    </row>
    <row r="21" spans="1:4" x14ac:dyDescent="0.25">
      <c r="A21" s="81"/>
      <c r="B21" s="85" t="s">
        <v>33</v>
      </c>
      <c r="C21" s="80"/>
      <c r="D21" s="80">
        <v>14000</v>
      </c>
    </row>
    <row r="22" spans="1:4" ht="30" x14ac:dyDescent="0.25">
      <c r="A22" s="81"/>
      <c r="B22" s="90" t="s">
        <v>110</v>
      </c>
      <c r="C22" s="83"/>
      <c r="D22" s="83"/>
    </row>
    <row r="23" spans="1:4" x14ac:dyDescent="0.25">
      <c r="A23" s="81"/>
      <c r="B23" s="81"/>
      <c r="C23" s="83"/>
      <c r="D23" s="83"/>
    </row>
    <row r="24" spans="1:4" x14ac:dyDescent="0.25">
      <c r="A24" s="88">
        <v>10</v>
      </c>
      <c r="B24" s="79" t="s">
        <v>30</v>
      </c>
      <c r="C24" s="80">
        <v>8000</v>
      </c>
      <c r="D24" s="80"/>
    </row>
    <row r="25" spans="1:4" x14ac:dyDescent="0.25">
      <c r="A25" s="81"/>
      <c r="B25" s="79" t="s">
        <v>32</v>
      </c>
      <c r="C25" s="80">
        <v>5000</v>
      </c>
      <c r="D25" s="80"/>
    </row>
    <row r="26" spans="1:4" x14ac:dyDescent="0.25">
      <c r="A26" s="81"/>
      <c r="B26" s="85" t="s">
        <v>9</v>
      </c>
      <c r="C26" s="80"/>
      <c r="D26" s="80">
        <v>13000</v>
      </c>
    </row>
    <row r="27" spans="1:4" ht="30" x14ac:dyDescent="0.25">
      <c r="A27" s="81"/>
      <c r="B27" s="90" t="s">
        <v>84</v>
      </c>
      <c r="C27" s="83"/>
      <c r="D27" s="83"/>
    </row>
    <row r="28" spans="1:4" x14ac:dyDescent="0.25">
      <c r="A28" s="81"/>
      <c r="B28" s="81"/>
      <c r="C28" s="83"/>
      <c r="D28" s="83"/>
    </row>
    <row r="29" spans="1:4" x14ac:dyDescent="0.25">
      <c r="A29" s="88">
        <v>12</v>
      </c>
      <c r="B29" s="79" t="s">
        <v>14</v>
      </c>
      <c r="C29" s="80">
        <v>750</v>
      </c>
      <c r="D29" s="80"/>
    </row>
    <row r="30" spans="1:4" x14ac:dyDescent="0.25">
      <c r="A30" s="81"/>
      <c r="B30" s="85" t="s">
        <v>9</v>
      </c>
      <c r="C30" s="80"/>
      <c r="D30" s="80">
        <v>750</v>
      </c>
    </row>
    <row r="31" spans="1:4" ht="30" x14ac:dyDescent="0.25">
      <c r="A31" s="81"/>
      <c r="B31" s="90" t="s">
        <v>85</v>
      </c>
      <c r="C31" s="83"/>
      <c r="D31" s="83"/>
    </row>
    <row r="32" spans="1:4" x14ac:dyDescent="0.25">
      <c r="A32" s="81"/>
      <c r="B32" s="82"/>
      <c r="C32" s="83"/>
      <c r="D32" s="83"/>
    </row>
    <row r="33" spans="1:6" x14ac:dyDescent="0.25">
      <c r="A33" s="88">
        <v>14</v>
      </c>
      <c r="B33" s="79" t="s">
        <v>9</v>
      </c>
      <c r="C33" s="80">
        <v>3000</v>
      </c>
      <c r="D33" s="80"/>
    </row>
    <row r="34" spans="1:6" x14ac:dyDescent="0.25">
      <c r="A34" s="81"/>
      <c r="B34" s="85" t="s">
        <v>10</v>
      </c>
      <c r="C34" s="80"/>
      <c r="D34" s="80">
        <v>3000</v>
      </c>
    </row>
    <row r="35" spans="1:6" s="53" customFormat="1" ht="30" x14ac:dyDescent="0.25">
      <c r="A35" s="81"/>
      <c r="B35" s="90" t="s">
        <v>86</v>
      </c>
      <c r="C35" s="83"/>
      <c r="D35" s="83"/>
      <c r="F35" s="86"/>
    </row>
    <row r="36" spans="1:6" x14ac:dyDescent="0.25">
      <c r="A36" s="81"/>
      <c r="B36" s="82"/>
      <c r="C36" s="83"/>
      <c r="D36" s="83"/>
    </row>
    <row r="37" spans="1:6" x14ac:dyDescent="0.25">
      <c r="A37" s="88">
        <v>16</v>
      </c>
      <c r="B37" s="79" t="s">
        <v>34</v>
      </c>
      <c r="C37" s="80">
        <v>2500</v>
      </c>
      <c r="D37" s="80"/>
    </row>
    <row r="38" spans="1:6" x14ac:dyDescent="0.25">
      <c r="A38" s="81"/>
      <c r="B38" s="85" t="s">
        <v>9</v>
      </c>
      <c r="C38" s="80"/>
      <c r="D38" s="80">
        <v>2500</v>
      </c>
    </row>
    <row r="39" spans="1:6" s="53" customFormat="1" x14ac:dyDescent="0.25">
      <c r="A39" s="81"/>
      <c r="B39" s="90" t="s">
        <v>87</v>
      </c>
      <c r="C39" s="83"/>
      <c r="D39" s="83"/>
    </row>
    <row r="40" spans="1:6" x14ac:dyDescent="0.25">
      <c r="A40" s="81"/>
      <c r="B40" s="82"/>
      <c r="C40" s="83"/>
      <c r="D40" s="83"/>
    </row>
    <row r="41" spans="1:6" x14ac:dyDescent="0.25">
      <c r="A41" s="88">
        <v>18</v>
      </c>
      <c r="B41" s="79" t="s">
        <v>12</v>
      </c>
      <c r="C41" s="80">
        <v>15000</v>
      </c>
      <c r="D41" s="80"/>
    </row>
    <row r="42" spans="1:6" x14ac:dyDescent="0.25">
      <c r="A42" s="81"/>
      <c r="B42" s="85" t="s">
        <v>9</v>
      </c>
      <c r="C42" s="80"/>
      <c r="D42" s="80">
        <v>15000</v>
      </c>
    </row>
    <row r="43" spans="1:6" s="53" customFormat="1" ht="30" x14ac:dyDescent="0.25">
      <c r="A43" s="81"/>
      <c r="B43" s="90" t="s">
        <v>88</v>
      </c>
      <c r="C43" s="83"/>
      <c r="D43" s="83"/>
    </row>
    <row r="44" spans="1:6" x14ac:dyDescent="0.25">
      <c r="A44" s="81"/>
      <c r="B44" s="82"/>
      <c r="C44" s="83"/>
      <c r="D44" s="83"/>
    </row>
    <row r="45" spans="1:6" x14ac:dyDescent="0.25">
      <c r="A45" s="88">
        <v>20</v>
      </c>
      <c r="B45" s="79" t="s">
        <v>30</v>
      </c>
      <c r="C45" s="80">
        <v>8000</v>
      </c>
      <c r="D45" s="80"/>
    </row>
    <row r="46" spans="1:6" x14ac:dyDescent="0.25">
      <c r="A46" s="81"/>
      <c r="B46" s="85" t="s">
        <v>9</v>
      </c>
      <c r="C46" s="80"/>
      <c r="D46" s="80">
        <v>8000</v>
      </c>
    </row>
    <row r="47" spans="1:6" s="53" customFormat="1" x14ac:dyDescent="0.25">
      <c r="A47" s="81"/>
      <c r="B47" s="90" t="s">
        <v>89</v>
      </c>
      <c r="C47" s="83"/>
      <c r="D47" s="83"/>
    </row>
    <row r="48" spans="1:6" x14ac:dyDescent="0.25">
      <c r="A48" s="81"/>
      <c r="B48" s="82"/>
      <c r="C48" s="83"/>
      <c r="D48" s="83"/>
    </row>
    <row r="49" spans="1:4" x14ac:dyDescent="0.25">
      <c r="A49" s="88">
        <v>25</v>
      </c>
      <c r="B49" s="79" t="s">
        <v>29</v>
      </c>
      <c r="C49" s="80">
        <v>520000</v>
      </c>
      <c r="D49" s="80"/>
    </row>
    <row r="50" spans="1:4" x14ac:dyDescent="0.25">
      <c r="A50" s="81"/>
      <c r="B50" s="85" t="s">
        <v>15</v>
      </c>
      <c r="C50" s="80"/>
      <c r="D50" s="80">
        <v>520000</v>
      </c>
    </row>
    <row r="51" spans="1:4" s="53" customFormat="1" ht="30" x14ac:dyDescent="0.25">
      <c r="A51" s="81"/>
      <c r="B51" s="90" t="s">
        <v>90</v>
      </c>
      <c r="C51" s="83"/>
      <c r="D51" s="83"/>
    </row>
    <row r="52" spans="1:4" x14ac:dyDescent="0.25">
      <c r="A52" s="81"/>
      <c r="B52" s="82"/>
      <c r="C52" s="83"/>
      <c r="D52" s="83"/>
    </row>
    <row r="53" spans="1:4" x14ac:dyDescent="0.25">
      <c r="A53" s="88">
        <v>26</v>
      </c>
      <c r="B53" s="79" t="s">
        <v>13</v>
      </c>
      <c r="C53" s="80">
        <v>25000</v>
      </c>
      <c r="D53" s="80"/>
    </row>
    <row r="54" spans="1:4" x14ac:dyDescent="0.25">
      <c r="A54" s="81"/>
      <c r="B54" s="85" t="s">
        <v>8</v>
      </c>
      <c r="C54" s="80"/>
      <c r="D54" s="80">
        <v>25000</v>
      </c>
    </row>
    <row r="55" spans="1:4" ht="45" x14ac:dyDescent="0.25">
      <c r="A55" s="81"/>
      <c r="B55" s="90" t="s">
        <v>91</v>
      </c>
      <c r="C55" s="83"/>
      <c r="D55" s="83"/>
    </row>
    <row r="56" spans="1:4" x14ac:dyDescent="0.25">
      <c r="A56" s="81"/>
      <c r="B56" s="82"/>
      <c r="C56" s="83"/>
      <c r="D56" s="83"/>
    </row>
    <row r="57" spans="1:4" x14ac:dyDescent="0.25">
      <c r="A57" s="88">
        <v>28</v>
      </c>
      <c r="B57" s="79" t="s">
        <v>31</v>
      </c>
      <c r="C57" s="80">
        <v>1100</v>
      </c>
      <c r="D57" s="80"/>
    </row>
    <row r="58" spans="1:4" x14ac:dyDescent="0.25">
      <c r="A58" s="81"/>
      <c r="B58" s="85" t="s">
        <v>16</v>
      </c>
      <c r="C58" s="80"/>
      <c r="D58" s="80">
        <v>1100</v>
      </c>
    </row>
    <row r="59" spans="1:4" ht="30" x14ac:dyDescent="0.25">
      <c r="A59" s="81"/>
      <c r="B59" s="90" t="s">
        <v>92</v>
      </c>
      <c r="C59" s="83"/>
      <c r="D59" s="83"/>
    </row>
    <row r="60" spans="1:4" x14ac:dyDescent="0.25">
      <c r="A60" s="81"/>
      <c r="B60" s="82"/>
      <c r="C60" s="83"/>
      <c r="D60" s="83"/>
    </row>
    <row r="61" spans="1:4" x14ac:dyDescent="0.25">
      <c r="A61" s="88">
        <v>30</v>
      </c>
      <c r="B61" s="79" t="s">
        <v>30</v>
      </c>
      <c r="C61" s="80">
        <v>8000</v>
      </c>
      <c r="D61" s="80"/>
    </row>
    <row r="62" spans="1:4" x14ac:dyDescent="0.25">
      <c r="A62" s="81"/>
      <c r="B62" s="85" t="s">
        <v>9</v>
      </c>
      <c r="C62" s="80"/>
      <c r="D62" s="80">
        <v>8000</v>
      </c>
    </row>
    <row r="63" spans="1:4" x14ac:dyDescent="0.25">
      <c r="A63" s="81"/>
      <c r="B63" s="92" t="s">
        <v>89</v>
      </c>
      <c r="C63" s="83"/>
      <c r="D63" s="83"/>
    </row>
    <row r="64" spans="1:4" x14ac:dyDescent="0.25">
      <c r="A64" s="81"/>
      <c r="B64" s="82"/>
      <c r="C64" s="83"/>
      <c r="D64" s="83"/>
    </row>
    <row r="65" spans="1:4" x14ac:dyDescent="0.25">
      <c r="A65" s="88">
        <v>30</v>
      </c>
      <c r="B65" s="79" t="s">
        <v>9</v>
      </c>
      <c r="C65" s="80">
        <v>22000</v>
      </c>
      <c r="D65" s="80"/>
    </row>
    <row r="66" spans="1:4" x14ac:dyDescent="0.25">
      <c r="A66" s="81"/>
      <c r="B66" s="85" t="s">
        <v>17</v>
      </c>
      <c r="C66" s="80"/>
      <c r="D66" s="80">
        <v>22000</v>
      </c>
    </row>
    <row r="67" spans="1:4" ht="30" x14ac:dyDescent="0.25">
      <c r="A67" s="81"/>
      <c r="B67" s="92" t="s">
        <v>93</v>
      </c>
      <c r="C67" s="83"/>
      <c r="D67" s="83"/>
    </row>
    <row r="68" spans="1:4" x14ac:dyDescent="0.25">
      <c r="A68" s="81"/>
      <c r="B68" s="82"/>
      <c r="C68" s="83"/>
      <c r="D68" s="83"/>
    </row>
    <row r="69" spans="1:4" x14ac:dyDescent="0.25">
      <c r="A69" s="88">
        <v>30</v>
      </c>
      <c r="B69" s="79" t="s">
        <v>9</v>
      </c>
      <c r="C69" s="80">
        <v>16000</v>
      </c>
      <c r="D69" s="80"/>
    </row>
    <row r="70" spans="1:4" x14ac:dyDescent="0.25">
      <c r="A70" s="81"/>
      <c r="B70" s="85" t="s">
        <v>33</v>
      </c>
      <c r="C70" s="80"/>
      <c r="D70" s="80">
        <v>16000</v>
      </c>
    </row>
    <row r="71" spans="1:4" ht="30" x14ac:dyDescent="0.25">
      <c r="A71" s="81"/>
      <c r="B71" s="92" t="s">
        <v>53</v>
      </c>
      <c r="C71" s="83"/>
      <c r="D71" s="83"/>
    </row>
    <row r="72" spans="1:4" x14ac:dyDescent="0.25">
      <c r="A72" s="81"/>
      <c r="B72" s="82"/>
      <c r="C72" s="83"/>
      <c r="D72" s="83"/>
    </row>
  </sheetData>
  <dataValidations count="1">
    <dataValidation type="list" allowBlank="1" showInputMessage="1" showErrorMessage="1" sqref="B4:B5 B8:B9 B12:B13 B16:B17 B20:B21 B24:B26 B29:B30 B53:B54 B33:B34 B37:B38 B49:B50 B41:B42 B45:B46 B57:B58 B61:B62 B65:B66 B69:B70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4"/>
  <sheetViews>
    <sheetView workbookViewId="0"/>
  </sheetViews>
  <sheetFormatPr defaultRowHeight="15" x14ac:dyDescent="0.25"/>
  <cols>
    <col min="1" max="1" width="3.7109375" customWidth="1"/>
    <col min="2" max="2" width="11.140625" bestFit="1" customWidth="1"/>
    <col min="4" max="4" width="3.5703125" customWidth="1"/>
    <col min="7" max="7" width="3.5703125" customWidth="1"/>
    <col min="8" max="8" width="8.7109375" customWidth="1"/>
    <col min="9" max="9" width="8" customWidth="1"/>
    <col min="10" max="10" width="3.5703125" customWidth="1"/>
    <col min="13" max="13" width="3.5703125" customWidth="1"/>
    <col min="16" max="16" width="3.5703125" customWidth="1"/>
    <col min="19" max="19" width="3.85546875" customWidth="1"/>
  </cols>
  <sheetData>
    <row r="1" spans="2:21" x14ac:dyDescent="0.25">
      <c r="B1" s="97" t="s">
        <v>0</v>
      </c>
      <c r="C1" s="97"/>
      <c r="D1" s="33" t="s">
        <v>38</v>
      </c>
      <c r="E1" s="97" t="s">
        <v>1</v>
      </c>
      <c r="F1" s="97"/>
      <c r="G1" s="41" t="s">
        <v>39</v>
      </c>
      <c r="H1" s="97" t="s">
        <v>35</v>
      </c>
      <c r="I1" s="97"/>
      <c r="J1" s="97"/>
      <c r="K1" s="97"/>
      <c r="L1" s="97"/>
      <c r="M1" s="97"/>
      <c r="N1" s="97"/>
      <c r="O1" s="97"/>
      <c r="P1" s="97"/>
      <c r="Q1" s="97"/>
      <c r="R1" s="97"/>
      <c r="T1" s="98" t="s">
        <v>41</v>
      </c>
      <c r="U1" s="99"/>
    </row>
    <row r="2" spans="2:21" x14ac:dyDescent="0.25">
      <c r="B2" s="32"/>
      <c r="C2" s="32"/>
      <c r="D2" s="1"/>
      <c r="E2" s="32"/>
      <c r="F2" s="32"/>
      <c r="G2" s="1"/>
      <c r="H2" s="101" t="s">
        <v>36</v>
      </c>
      <c r="I2" s="101"/>
      <c r="J2" s="41" t="s">
        <v>39</v>
      </c>
      <c r="K2" s="101" t="s">
        <v>37</v>
      </c>
      <c r="L2" s="101"/>
      <c r="M2" s="101"/>
      <c r="N2" s="101"/>
      <c r="O2" s="101"/>
      <c r="P2" s="101"/>
      <c r="Q2" s="101"/>
      <c r="R2" s="101"/>
      <c r="T2" s="39" t="s">
        <v>2</v>
      </c>
      <c r="U2" s="39" t="s">
        <v>3</v>
      </c>
    </row>
    <row r="3" spans="2:21" x14ac:dyDescent="0.25">
      <c r="B3" s="32"/>
      <c r="C3" s="32"/>
      <c r="D3" s="1"/>
      <c r="E3" s="32"/>
      <c r="F3" s="32"/>
      <c r="G3" s="1"/>
      <c r="H3" s="32"/>
      <c r="I3" s="32"/>
      <c r="J3" s="32"/>
      <c r="K3" s="32"/>
      <c r="L3" s="32"/>
      <c r="M3" s="1"/>
      <c r="N3" s="1"/>
      <c r="O3" s="1"/>
      <c r="P3" s="1"/>
      <c r="T3" s="40">
        <f>'Trial Balance Solution'!B20</f>
        <v>1260600</v>
      </c>
      <c r="U3" s="40">
        <f>'Trial Balance Solution'!C20</f>
        <v>1260600</v>
      </c>
    </row>
    <row r="4" spans="2:21" x14ac:dyDescent="0.25">
      <c r="B4" s="97" t="s">
        <v>9</v>
      </c>
      <c r="C4" s="97"/>
      <c r="D4" s="4"/>
      <c r="E4" s="97" t="s">
        <v>14</v>
      </c>
      <c r="F4" s="97"/>
      <c r="G4" s="4"/>
      <c r="H4" s="97" t="s">
        <v>8</v>
      </c>
      <c r="I4" s="97"/>
      <c r="J4" s="42" t="s">
        <v>39</v>
      </c>
      <c r="K4" s="97" t="s">
        <v>34</v>
      </c>
      <c r="L4" s="97"/>
      <c r="M4" s="43" t="s">
        <v>39</v>
      </c>
      <c r="N4" s="101" t="s">
        <v>33</v>
      </c>
      <c r="O4" s="102"/>
      <c r="P4" s="43" t="s">
        <v>40</v>
      </c>
      <c r="Q4" s="100" t="s">
        <v>32</v>
      </c>
      <c r="R4" s="97"/>
    </row>
    <row r="5" spans="2:21" x14ac:dyDescent="0.25">
      <c r="B5" s="13">
        <v>650000</v>
      </c>
      <c r="C5" s="13">
        <v>225000</v>
      </c>
      <c r="E5" s="13">
        <v>750</v>
      </c>
      <c r="F5" s="13">
        <v>1250</v>
      </c>
      <c r="H5" s="21"/>
      <c r="I5" s="13">
        <v>650000</v>
      </c>
      <c r="J5" s="1"/>
      <c r="K5" s="13">
        <v>2500</v>
      </c>
      <c r="L5" s="21"/>
      <c r="N5" s="21"/>
      <c r="O5" s="13">
        <v>12000</v>
      </c>
      <c r="Q5" s="13">
        <v>5000</v>
      </c>
      <c r="R5" s="21"/>
    </row>
    <row r="6" spans="2:21" x14ac:dyDescent="0.25">
      <c r="B6" s="13">
        <v>12000</v>
      </c>
      <c r="C6" s="13">
        <f>8000+5000</f>
        <v>13000</v>
      </c>
      <c r="E6" s="13"/>
      <c r="F6" s="13"/>
      <c r="H6" s="21"/>
      <c r="I6" s="13">
        <v>25000</v>
      </c>
      <c r="J6" s="1"/>
      <c r="K6" s="13"/>
      <c r="L6" s="21"/>
      <c r="N6" s="21"/>
      <c r="O6" s="13">
        <v>14000</v>
      </c>
      <c r="Q6" s="13"/>
      <c r="R6" s="21"/>
      <c r="T6" s="6"/>
    </row>
    <row r="7" spans="2:21" ht="15.75" thickBot="1" x14ac:dyDescent="0.3">
      <c r="B7" s="13">
        <v>3000</v>
      </c>
      <c r="C7" s="13">
        <v>750</v>
      </c>
      <c r="E7" s="6"/>
      <c r="F7" s="8">
        <f>SUM(F5:F6)-SUM(E5:E6)</f>
        <v>500</v>
      </c>
      <c r="I7" s="8">
        <f>SUM(I5:I6)-SUM(H5:H6)</f>
        <v>675000</v>
      </c>
      <c r="J7" s="1"/>
      <c r="K7" s="8">
        <f>SUM(K5:K6)-SUM(L5:L6)</f>
        <v>2500</v>
      </c>
      <c r="N7" s="21"/>
      <c r="O7" s="13">
        <v>16000</v>
      </c>
      <c r="Q7" s="10">
        <f>SUM(Q5:Q6)-SUM(R5:R6)</f>
        <v>5000</v>
      </c>
      <c r="R7" s="1"/>
    </row>
    <row r="8" spans="2:21" ht="16.5" thickTop="1" thickBot="1" x14ac:dyDescent="0.3">
      <c r="B8" s="13">
        <v>22000</v>
      </c>
      <c r="C8" s="13">
        <v>2500</v>
      </c>
      <c r="J8" s="1"/>
      <c r="N8" s="1"/>
      <c r="O8" s="11">
        <f>SUM(O5:O7)-SUM(N5:N7)</f>
        <v>42000</v>
      </c>
    </row>
    <row r="9" spans="2:21" ht="15.75" thickTop="1" x14ac:dyDescent="0.25">
      <c r="B9" s="13">
        <v>16000</v>
      </c>
      <c r="C9" s="13">
        <v>15000</v>
      </c>
      <c r="E9" s="97" t="s">
        <v>16</v>
      </c>
      <c r="F9" s="97"/>
      <c r="H9" s="34"/>
      <c r="I9" s="35"/>
      <c r="J9" s="35"/>
      <c r="Q9" s="100" t="s">
        <v>30</v>
      </c>
      <c r="R9" s="97"/>
    </row>
    <row r="10" spans="2:21" x14ac:dyDescent="0.25">
      <c r="B10" s="13"/>
      <c r="C10" s="13">
        <v>8000</v>
      </c>
      <c r="E10" s="13"/>
      <c r="F10" s="13">
        <v>1100</v>
      </c>
      <c r="H10" s="12"/>
      <c r="I10" s="36"/>
      <c r="J10" s="36"/>
      <c r="Q10" s="13">
        <v>8000</v>
      </c>
      <c r="R10" s="21"/>
    </row>
    <row r="11" spans="2:21" x14ac:dyDescent="0.25">
      <c r="B11" s="13"/>
      <c r="C11" s="13">
        <v>8000</v>
      </c>
      <c r="E11" s="13"/>
      <c r="F11" s="13"/>
      <c r="H11" s="12"/>
      <c r="I11" s="36"/>
      <c r="J11" s="36"/>
      <c r="Q11" s="13">
        <v>8000</v>
      </c>
      <c r="R11" s="21"/>
    </row>
    <row r="12" spans="2:21" ht="15.75" thickBot="1" x14ac:dyDescent="0.3">
      <c r="B12" s="13"/>
      <c r="C12" s="13"/>
      <c r="E12" s="6"/>
      <c r="F12" s="8">
        <f>SUM(F10:F11)-SUM(E10:E11)</f>
        <v>1100</v>
      </c>
      <c r="H12" s="12"/>
      <c r="I12" s="36"/>
      <c r="J12" s="36"/>
      <c r="Q12" s="13">
        <v>8000</v>
      </c>
      <c r="R12" s="21"/>
    </row>
    <row r="13" spans="2:21" ht="16.5" thickTop="1" thickBot="1" x14ac:dyDescent="0.3">
      <c r="B13" s="13"/>
      <c r="C13" s="13"/>
      <c r="E13" s="1"/>
      <c r="F13" s="1"/>
      <c r="H13" s="36"/>
      <c r="I13" s="36"/>
      <c r="J13" s="36"/>
      <c r="L13" s="1"/>
      <c r="M13" s="1"/>
      <c r="Q13" s="10">
        <f>SUM(Q10:Q12)-SUM(R10:R12)</f>
        <v>24000</v>
      </c>
      <c r="R13" s="1"/>
    </row>
    <row r="14" spans="2:21" ht="16.5" thickTop="1" thickBot="1" x14ac:dyDescent="0.3">
      <c r="B14" s="8">
        <f>SUM(B5:B13)-SUM(C5:C13)</f>
        <v>430750</v>
      </c>
      <c r="E14" s="97" t="s">
        <v>17</v>
      </c>
      <c r="F14" s="97"/>
      <c r="J14" s="5"/>
      <c r="K14" s="1"/>
      <c r="L14" s="1"/>
      <c r="M14" s="1"/>
    </row>
    <row r="15" spans="2:21" ht="15.75" thickTop="1" x14ac:dyDescent="0.25">
      <c r="E15" s="13"/>
      <c r="F15" s="13">
        <v>22000</v>
      </c>
      <c r="J15" s="1"/>
      <c r="K15" s="1"/>
      <c r="L15" s="1"/>
      <c r="M15" s="1"/>
      <c r="Q15" s="100" t="s">
        <v>31</v>
      </c>
      <c r="R15" s="97"/>
    </row>
    <row r="16" spans="2:21" x14ac:dyDescent="0.25">
      <c r="B16" s="97" t="s">
        <v>10</v>
      </c>
      <c r="C16" s="97"/>
      <c r="E16" s="13"/>
      <c r="F16" s="13"/>
      <c r="J16" s="1"/>
      <c r="K16" s="1"/>
      <c r="L16" s="1"/>
      <c r="M16" s="1"/>
      <c r="Q16" s="13">
        <v>1100</v>
      </c>
      <c r="R16" s="21"/>
    </row>
    <row r="17" spans="2:18" ht="15.75" thickBot="1" x14ac:dyDescent="0.3">
      <c r="B17" s="13">
        <v>14000</v>
      </c>
      <c r="C17" s="13">
        <v>3000</v>
      </c>
      <c r="E17" s="6"/>
      <c r="F17" s="8">
        <f>SUM(F15:F16)-SUM(E15:E16)</f>
        <v>22000</v>
      </c>
      <c r="J17" s="1"/>
      <c r="K17" s="1"/>
      <c r="L17" s="1"/>
      <c r="Q17" s="13"/>
      <c r="R17" s="21"/>
    </row>
    <row r="18" spans="2:18" ht="16.5" thickTop="1" thickBot="1" x14ac:dyDescent="0.3">
      <c r="B18" s="13"/>
      <c r="C18" s="13"/>
      <c r="H18" s="2"/>
      <c r="J18" s="5"/>
      <c r="K18" s="1"/>
      <c r="L18" s="1"/>
      <c r="Q18" s="10">
        <f>SUM(Q16:Q17)-SUM(R16:R17)</f>
        <v>1100</v>
      </c>
      <c r="R18" s="1"/>
    </row>
    <row r="19" spans="2:18" ht="16.5" thickTop="1" thickBot="1" x14ac:dyDescent="0.3">
      <c r="B19" s="9">
        <f>SUM(B17:B18)-SUM(C17:C18)</f>
        <v>11000</v>
      </c>
      <c r="E19" s="97" t="s">
        <v>15</v>
      </c>
      <c r="F19" s="97"/>
      <c r="J19" s="1"/>
      <c r="K19" s="1"/>
      <c r="L19" s="1"/>
    </row>
    <row r="20" spans="2:18" ht="15.75" thickTop="1" x14ac:dyDescent="0.25">
      <c r="E20" s="13"/>
      <c r="F20" s="13">
        <v>520000</v>
      </c>
      <c r="J20" s="1"/>
      <c r="K20" s="1"/>
      <c r="L20" s="1"/>
    </row>
    <row r="21" spans="2:18" x14ac:dyDescent="0.25">
      <c r="B21" s="97" t="s">
        <v>11</v>
      </c>
      <c r="C21" s="97"/>
      <c r="E21" s="13"/>
      <c r="F21" s="13"/>
      <c r="J21" s="1"/>
      <c r="K21" s="1"/>
      <c r="L21" s="1"/>
    </row>
    <row r="22" spans="2:18" ht="15.75" thickBot="1" x14ac:dyDescent="0.3">
      <c r="B22" s="13">
        <v>1250</v>
      </c>
      <c r="C22" s="15"/>
      <c r="E22" s="6"/>
      <c r="F22" s="8">
        <f>SUM(F20:F21)-SUM(E20:E21)</f>
        <v>520000</v>
      </c>
      <c r="J22" s="5"/>
      <c r="K22" s="1"/>
      <c r="L22" s="1"/>
    </row>
    <row r="23" spans="2:18" ht="15.75" thickTop="1" x14ac:dyDescent="0.25">
      <c r="B23" s="13"/>
      <c r="C23" s="13"/>
      <c r="H23" s="2"/>
      <c r="J23" s="1"/>
      <c r="L23" s="1"/>
    </row>
    <row r="24" spans="2:18" ht="15.75" thickBot="1" x14ac:dyDescent="0.3">
      <c r="B24" s="9">
        <f>SUM(B22:B23)-SUM(C22:C23)</f>
        <v>1250</v>
      </c>
      <c r="J24" s="1"/>
      <c r="K24" s="1"/>
      <c r="L24" s="1"/>
    </row>
    <row r="25" spans="2:18" ht="15.75" thickTop="1" x14ac:dyDescent="0.25">
      <c r="B25" s="14"/>
      <c r="L25" s="1"/>
    </row>
    <row r="26" spans="2:18" x14ac:dyDescent="0.25">
      <c r="B26" s="97" t="s">
        <v>12</v>
      </c>
      <c r="C26" s="97"/>
      <c r="L26" s="1"/>
    </row>
    <row r="27" spans="2:18" x14ac:dyDescent="0.25">
      <c r="B27" s="13">
        <v>15000</v>
      </c>
      <c r="C27" s="13"/>
      <c r="J27" s="1"/>
      <c r="K27" s="1"/>
      <c r="L27" s="1"/>
    </row>
    <row r="28" spans="2:18" x14ac:dyDescent="0.25">
      <c r="B28" s="13"/>
      <c r="C28" s="13"/>
      <c r="L28" s="1"/>
    </row>
    <row r="29" spans="2:18" ht="15.75" thickBot="1" x14ac:dyDescent="0.3">
      <c r="B29" s="9">
        <f>SUM(B27:B28)-SUM(C27:C28)</f>
        <v>15000</v>
      </c>
      <c r="L29" s="1"/>
    </row>
    <row r="30" spans="2:18" ht="15.75" thickTop="1" x14ac:dyDescent="0.25">
      <c r="B30" s="14"/>
      <c r="L30" s="1"/>
    </row>
    <row r="31" spans="2:18" x14ac:dyDescent="0.25">
      <c r="B31" s="97" t="s">
        <v>28</v>
      </c>
      <c r="C31" s="97"/>
    </row>
    <row r="32" spans="2:18" x14ac:dyDescent="0.25">
      <c r="B32" s="13">
        <v>225000</v>
      </c>
      <c r="C32" s="13"/>
    </row>
    <row r="33" spans="2:12" x14ac:dyDescent="0.25">
      <c r="B33" s="13"/>
      <c r="C33" s="13"/>
    </row>
    <row r="34" spans="2:12" ht="15.75" thickBot="1" x14ac:dyDescent="0.3">
      <c r="B34" s="8">
        <f>SUM(B32:B33)-SUM(C32:C33)</f>
        <v>225000</v>
      </c>
    </row>
    <row r="35" spans="2:12" ht="15.75" thickTop="1" x14ac:dyDescent="0.25">
      <c r="B35" s="14"/>
      <c r="L35" s="1"/>
    </row>
    <row r="36" spans="2:12" x14ac:dyDescent="0.25">
      <c r="B36" s="14"/>
      <c r="L36" s="1"/>
    </row>
    <row r="37" spans="2:12" x14ac:dyDescent="0.25">
      <c r="B37" s="97" t="s">
        <v>29</v>
      </c>
      <c r="C37" s="97"/>
    </row>
    <row r="38" spans="2:12" x14ac:dyDescent="0.25">
      <c r="B38" s="51">
        <v>520000</v>
      </c>
      <c r="C38" s="50"/>
    </row>
    <row r="39" spans="2:12" x14ac:dyDescent="0.25">
      <c r="B39" s="18"/>
      <c r="C39" s="18"/>
    </row>
    <row r="40" spans="2:12" ht="15.75" thickBot="1" x14ac:dyDescent="0.3">
      <c r="B40" s="9">
        <f>SUM(B38:B39)-SUM(C38:C39)</f>
        <v>520000</v>
      </c>
    </row>
    <row r="41" spans="2:12" ht="15.75" thickTop="1" x14ac:dyDescent="0.25"/>
    <row r="42" spans="2:12" x14ac:dyDescent="0.25">
      <c r="B42" s="97" t="s">
        <v>13</v>
      </c>
      <c r="C42" s="97"/>
      <c r="L42" s="1"/>
    </row>
    <row r="43" spans="2:12" x14ac:dyDescent="0.25">
      <c r="B43" s="13">
        <v>25000</v>
      </c>
      <c r="C43" s="13"/>
      <c r="L43" s="1"/>
    </row>
    <row r="44" spans="2:12" x14ac:dyDescent="0.25">
      <c r="B44" s="13"/>
      <c r="C44" s="13"/>
      <c r="L44" s="1"/>
    </row>
    <row r="45" spans="2:12" ht="15.75" thickBot="1" x14ac:dyDescent="0.3">
      <c r="B45" s="9">
        <f>SUM(B43:B44)-SUM(C43:C44)</f>
        <v>25000</v>
      </c>
      <c r="L45" s="1"/>
    </row>
    <row r="46" spans="2:12" ht="15.75" thickTop="1" x14ac:dyDescent="0.25">
      <c r="B46" s="4"/>
    </row>
    <row r="47" spans="2:12" x14ac:dyDescent="0.25">
      <c r="B47" s="30"/>
      <c r="C47" s="30"/>
      <c r="D47" s="30"/>
      <c r="E47" s="30"/>
    </row>
    <row r="48" spans="2:12" x14ac:dyDescent="0.25">
      <c r="B48" s="30"/>
      <c r="C48" s="30"/>
      <c r="D48" s="30"/>
      <c r="E48" s="30"/>
    </row>
    <row r="49" spans="2:5" x14ac:dyDescent="0.25">
      <c r="B49" s="31"/>
      <c r="C49" s="30"/>
      <c r="D49" s="30"/>
      <c r="E49" s="30"/>
    </row>
    <row r="50" spans="2:5" x14ac:dyDescent="0.25">
      <c r="B50" s="31"/>
      <c r="C50" s="30"/>
      <c r="D50" s="30"/>
      <c r="E50" s="30"/>
    </row>
    <row r="51" spans="2:5" x14ac:dyDescent="0.25">
      <c r="B51" s="30"/>
      <c r="C51" s="30"/>
      <c r="D51" s="30"/>
      <c r="E51" s="30"/>
    </row>
    <row r="52" spans="2:5" x14ac:dyDescent="0.25">
      <c r="B52" s="30"/>
      <c r="C52" s="30"/>
      <c r="D52" s="30"/>
      <c r="E52" s="30"/>
    </row>
    <row r="53" spans="2:5" x14ac:dyDescent="0.25">
      <c r="B53" s="30"/>
      <c r="C53" s="30"/>
      <c r="D53" s="30"/>
      <c r="E53" s="30"/>
    </row>
    <row r="54" spans="2:5" x14ac:dyDescent="0.25">
      <c r="B54" s="30"/>
      <c r="C54" s="30"/>
      <c r="D54" s="30"/>
      <c r="E54" s="30"/>
    </row>
  </sheetData>
  <mergeCells count="23">
    <mergeCell ref="T1:U1"/>
    <mergeCell ref="Q15:R15"/>
    <mergeCell ref="N4:O4"/>
    <mergeCell ref="K4:L4"/>
    <mergeCell ref="H4:I4"/>
    <mergeCell ref="H2:I2"/>
    <mergeCell ref="K2:R2"/>
    <mergeCell ref="Q9:R9"/>
    <mergeCell ref="Q4:R4"/>
    <mergeCell ref="H1:R1"/>
    <mergeCell ref="B37:C37"/>
    <mergeCell ref="B31:C31"/>
    <mergeCell ref="B42:C42"/>
    <mergeCell ref="B26:C26"/>
    <mergeCell ref="B16:C16"/>
    <mergeCell ref="B21:C21"/>
    <mergeCell ref="B1:C1"/>
    <mergeCell ref="E1:F1"/>
    <mergeCell ref="E4:F4"/>
    <mergeCell ref="E19:F19"/>
    <mergeCell ref="E9:F9"/>
    <mergeCell ref="B4:C4"/>
    <mergeCell ref="E14:F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B17" sqref="B17"/>
    </sheetView>
  </sheetViews>
  <sheetFormatPr defaultRowHeight="15" x14ac:dyDescent="0.25"/>
  <cols>
    <col min="1" max="1" width="24.85546875" customWidth="1"/>
    <col min="2" max="3" width="13.5703125" customWidth="1"/>
  </cols>
  <sheetData>
    <row r="1" spans="1:5" x14ac:dyDescent="0.25">
      <c r="B1" s="37" t="s">
        <v>5</v>
      </c>
      <c r="C1" s="37"/>
    </row>
    <row r="2" spans="1:5" x14ac:dyDescent="0.25">
      <c r="A2" s="84" t="s">
        <v>98</v>
      </c>
      <c r="B2" s="38" t="s">
        <v>96</v>
      </c>
      <c r="C2" s="38" t="s">
        <v>97</v>
      </c>
    </row>
    <row r="3" spans="1:5" x14ac:dyDescent="0.25">
      <c r="A3" t="s">
        <v>9</v>
      </c>
      <c r="B3" s="7">
        <f>'T-Accounts Solution'!B14</f>
        <v>430750</v>
      </c>
      <c r="C3" s="3"/>
    </row>
    <row r="4" spans="1:5" x14ac:dyDescent="0.25">
      <c r="A4" t="s">
        <v>10</v>
      </c>
      <c r="B4" s="7">
        <f>'T-Accounts Solution'!B19</f>
        <v>11000</v>
      </c>
      <c r="C4" s="3"/>
    </row>
    <row r="5" spans="1:5" x14ac:dyDescent="0.25">
      <c r="A5" t="s">
        <v>11</v>
      </c>
      <c r="B5" s="7">
        <f>'T-Accounts Solution'!B24</f>
        <v>1250</v>
      </c>
      <c r="C5" s="3"/>
    </row>
    <row r="6" spans="1:5" x14ac:dyDescent="0.25">
      <c r="A6" t="s">
        <v>12</v>
      </c>
      <c r="B6" s="7">
        <f>'T-Accounts Solution'!B29</f>
        <v>15000</v>
      </c>
      <c r="C6" s="3"/>
    </row>
    <row r="7" spans="1:5" x14ac:dyDescent="0.25">
      <c r="A7" t="s">
        <v>28</v>
      </c>
      <c r="B7" s="7">
        <f>'T-Accounts Solution'!B34</f>
        <v>225000</v>
      </c>
      <c r="C7" s="3"/>
    </row>
    <row r="8" spans="1:5" x14ac:dyDescent="0.25">
      <c r="A8" t="s">
        <v>29</v>
      </c>
      <c r="B8" s="7">
        <f>'T-Accounts Solution'!B40</f>
        <v>520000</v>
      </c>
      <c r="C8" s="3"/>
    </row>
    <row r="9" spans="1:5" x14ac:dyDescent="0.25">
      <c r="A9" t="s">
        <v>13</v>
      </c>
      <c r="B9" s="7">
        <f>'T-Accounts Solution'!B45</f>
        <v>25000</v>
      </c>
      <c r="C9" s="3"/>
    </row>
    <row r="10" spans="1:5" x14ac:dyDescent="0.25">
      <c r="A10" t="s">
        <v>14</v>
      </c>
      <c r="B10" s="3"/>
      <c r="C10" s="7">
        <f>'T-Accounts Solution'!F7</f>
        <v>500</v>
      </c>
    </row>
    <row r="11" spans="1:5" x14ac:dyDescent="0.25">
      <c r="A11" t="s">
        <v>16</v>
      </c>
      <c r="B11" s="3"/>
      <c r="C11" s="7">
        <f>'T-Accounts Solution'!F12</f>
        <v>1100</v>
      </c>
    </row>
    <row r="12" spans="1:5" x14ac:dyDescent="0.25">
      <c r="A12" t="s">
        <v>17</v>
      </c>
      <c r="B12" s="3"/>
      <c r="C12" s="7">
        <f>'T-Accounts Solution'!F17</f>
        <v>22000</v>
      </c>
    </row>
    <row r="13" spans="1:5" x14ac:dyDescent="0.25">
      <c r="A13" t="s">
        <v>15</v>
      </c>
      <c r="B13" s="3"/>
      <c r="C13" s="7">
        <f>'T-Accounts Solution'!F22</f>
        <v>520000</v>
      </c>
    </row>
    <row r="14" spans="1:5" x14ac:dyDescent="0.25">
      <c r="A14" t="s">
        <v>8</v>
      </c>
      <c r="B14" s="3"/>
      <c r="C14" s="7">
        <f>'T-Accounts Solution'!I7</f>
        <v>675000</v>
      </c>
    </row>
    <row r="15" spans="1:5" x14ac:dyDescent="0.25">
      <c r="A15" t="s">
        <v>34</v>
      </c>
      <c r="B15" s="7">
        <f>'T-Accounts Solution'!K7</f>
        <v>2500</v>
      </c>
      <c r="C15" s="3"/>
    </row>
    <row r="16" spans="1:5" x14ac:dyDescent="0.25">
      <c r="A16" t="s">
        <v>33</v>
      </c>
      <c r="B16" s="3"/>
      <c r="C16" s="7">
        <f>'T-Accounts Solution'!O8</f>
        <v>42000</v>
      </c>
      <c r="E16" s="6"/>
    </row>
    <row r="17" spans="1:5" x14ac:dyDescent="0.25">
      <c r="A17" t="s">
        <v>32</v>
      </c>
      <c r="B17" s="7">
        <f>'T-Accounts Solution'!Q7</f>
        <v>5000</v>
      </c>
      <c r="C17" s="3"/>
      <c r="E17" s="6"/>
    </row>
    <row r="18" spans="1:5" x14ac:dyDescent="0.25">
      <c r="A18" t="s">
        <v>30</v>
      </c>
      <c r="B18" s="7">
        <f>'T-Accounts Solution'!Q13</f>
        <v>24000</v>
      </c>
      <c r="C18" s="3"/>
      <c r="E18" s="6"/>
    </row>
    <row r="19" spans="1:5" x14ac:dyDescent="0.25">
      <c r="A19" t="s">
        <v>31</v>
      </c>
      <c r="B19" s="7">
        <f>'T-Accounts Solution'!Q18</f>
        <v>1100</v>
      </c>
      <c r="C19" s="3"/>
      <c r="E19" s="6"/>
    </row>
    <row r="20" spans="1:5" ht="15.75" thickBot="1" x14ac:dyDescent="0.3">
      <c r="A20" t="s">
        <v>4</v>
      </c>
      <c r="B20" s="8">
        <f>SUM(B3:B19)</f>
        <v>1260600</v>
      </c>
      <c r="C20" s="8">
        <f>SUM(C3:C19)</f>
        <v>1260600</v>
      </c>
      <c r="E20" s="6"/>
    </row>
    <row r="21" spans="1:5" ht="15.75" thickTop="1" x14ac:dyDescent="0.25"/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4"/>
  <sheetViews>
    <sheetView workbookViewId="0">
      <selection activeCell="E6" sqref="E6"/>
    </sheetView>
  </sheetViews>
  <sheetFormatPr defaultRowHeight="15" x14ac:dyDescent="0.25"/>
  <cols>
    <col min="1" max="1" width="18.42578125" customWidth="1"/>
    <col min="2" max="2" width="20.140625" customWidth="1"/>
    <col min="4" max="5" width="10.140625" customWidth="1"/>
  </cols>
  <sheetData>
    <row r="1" spans="2:5" x14ac:dyDescent="0.25">
      <c r="B1" s="103" t="s">
        <v>95</v>
      </c>
      <c r="C1" s="104"/>
      <c r="D1" s="104"/>
      <c r="E1" s="105"/>
    </row>
    <row r="2" spans="2:5" x14ac:dyDescent="0.25">
      <c r="B2" s="106" t="s">
        <v>18</v>
      </c>
      <c r="C2" s="106"/>
      <c r="D2" s="106"/>
      <c r="E2" s="106"/>
    </row>
    <row r="3" spans="2:5" x14ac:dyDescent="0.25">
      <c r="B3" s="107" t="s">
        <v>57</v>
      </c>
      <c r="C3" s="108"/>
      <c r="D3" s="108"/>
      <c r="E3" s="109"/>
    </row>
    <row r="5" spans="2:5" x14ac:dyDescent="0.25">
      <c r="B5" t="s">
        <v>19</v>
      </c>
    </row>
    <row r="6" spans="2:5" x14ac:dyDescent="0.25">
      <c r="B6" s="52" t="s">
        <v>33</v>
      </c>
      <c r="E6" s="17">
        <f>'Trial Balance Solution'!C16</f>
        <v>42000</v>
      </c>
    </row>
    <row r="8" spans="2:5" x14ac:dyDescent="0.25">
      <c r="B8" t="s">
        <v>20</v>
      </c>
    </row>
    <row r="9" spans="2:5" x14ac:dyDescent="0.25">
      <c r="B9" s="52" t="s">
        <v>32</v>
      </c>
      <c r="D9" s="17">
        <f>'Trial Balance Solution'!B17</f>
        <v>5000</v>
      </c>
    </row>
    <row r="10" spans="2:5" x14ac:dyDescent="0.25">
      <c r="B10" s="16" t="s">
        <v>30</v>
      </c>
      <c r="D10" s="18">
        <f>'Trial Balance Solution'!B18</f>
        <v>24000</v>
      </c>
    </row>
    <row r="11" spans="2:5" x14ac:dyDescent="0.25">
      <c r="B11" s="16" t="s">
        <v>31</v>
      </c>
      <c r="D11" s="18">
        <f>'Trial Balance Solution'!B19</f>
        <v>1100</v>
      </c>
    </row>
    <row r="12" spans="2:5" x14ac:dyDescent="0.25">
      <c r="B12" s="19" t="s">
        <v>21</v>
      </c>
      <c r="E12" s="20">
        <f>SUM(D9:D11)</f>
        <v>30100</v>
      </c>
    </row>
    <row r="13" spans="2:5" ht="15.75" thickBot="1" x14ac:dyDescent="0.3">
      <c r="B13" s="21" t="s">
        <v>58</v>
      </c>
      <c r="E13" s="96">
        <f>E6-E12</f>
        <v>11900</v>
      </c>
    </row>
    <row r="14" spans="2:5" ht="15.75" thickTop="1" x14ac:dyDescent="0.2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E9" sqref="E9"/>
    </sheetView>
  </sheetViews>
  <sheetFormatPr defaultRowHeight="15" x14ac:dyDescent="0.25"/>
  <cols>
    <col min="1" max="1" width="18.42578125" customWidth="1"/>
    <col min="2" max="2" width="35" customWidth="1"/>
    <col min="4" max="5" width="10.140625" bestFit="1" customWidth="1"/>
  </cols>
  <sheetData>
    <row r="1" spans="2:5" x14ac:dyDescent="0.25">
      <c r="B1" s="103" t="s">
        <v>95</v>
      </c>
      <c r="C1" s="104"/>
      <c r="D1" s="104"/>
      <c r="E1" s="105"/>
    </row>
    <row r="2" spans="2:5" x14ac:dyDescent="0.25">
      <c r="B2" s="106" t="s">
        <v>22</v>
      </c>
      <c r="C2" s="106"/>
      <c r="D2" s="106"/>
      <c r="E2" s="106"/>
    </row>
    <row r="3" spans="2:5" x14ac:dyDescent="0.25">
      <c r="B3" s="107" t="s">
        <v>57</v>
      </c>
      <c r="C3" s="108"/>
      <c r="D3" s="108"/>
      <c r="E3" s="109"/>
    </row>
    <row r="5" spans="2:5" x14ac:dyDescent="0.25">
      <c r="B5" s="21" t="s">
        <v>60</v>
      </c>
      <c r="E5" s="22">
        <v>0</v>
      </c>
    </row>
    <row r="6" spans="2:5" x14ac:dyDescent="0.25">
      <c r="B6" s="23" t="s">
        <v>58</v>
      </c>
      <c r="E6" s="18">
        <f>'Income Statement Solution'!E13</f>
        <v>11900</v>
      </c>
    </row>
    <row r="7" spans="2:5" x14ac:dyDescent="0.25">
      <c r="E7" s="24">
        <f>SUM(E5:E6)</f>
        <v>11900</v>
      </c>
    </row>
    <row r="8" spans="2:5" x14ac:dyDescent="0.25">
      <c r="B8" s="21" t="s">
        <v>34</v>
      </c>
      <c r="E8" s="18">
        <f xml:space="preserve"> - 'Trial Balance Solution'!B15</f>
        <v>-2500</v>
      </c>
    </row>
    <row r="9" spans="2:5" ht="15.75" thickBot="1" x14ac:dyDescent="0.3">
      <c r="B9" s="21" t="s">
        <v>61</v>
      </c>
      <c r="D9" s="25"/>
      <c r="E9" s="96">
        <f>E7+E8</f>
        <v>9400</v>
      </c>
    </row>
    <row r="10" spans="2:5" ht="15.75" thickTop="1" x14ac:dyDescent="0.25">
      <c r="B10" s="26"/>
      <c r="D10" s="20"/>
    </row>
    <row r="11" spans="2:5" x14ac:dyDescent="0.25">
      <c r="B11" s="19"/>
      <c r="E11" s="20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3" workbookViewId="0">
      <selection activeCell="H16" sqref="H16"/>
    </sheetView>
  </sheetViews>
  <sheetFormatPr defaultRowHeight="15" x14ac:dyDescent="0.25"/>
  <cols>
    <col min="1" max="1" width="18.42578125" customWidth="1"/>
    <col min="2" max="2" width="35.28515625" customWidth="1"/>
    <col min="3" max="3" width="3.5703125" customWidth="1"/>
    <col min="4" max="4" width="12.5703125" customWidth="1"/>
    <col min="6" max="6" width="34.42578125" bestFit="1" customWidth="1"/>
    <col min="7" max="7" width="3.5703125" customWidth="1"/>
    <col min="8" max="8" width="12.5703125" customWidth="1"/>
  </cols>
  <sheetData>
    <row r="1" spans="2:8" x14ac:dyDescent="0.25">
      <c r="B1" s="111" t="s">
        <v>95</v>
      </c>
      <c r="C1" s="112"/>
      <c r="D1" s="112"/>
      <c r="E1" s="112"/>
      <c r="F1" s="112"/>
      <c r="G1" s="112"/>
      <c r="H1" s="112"/>
    </row>
    <row r="2" spans="2:8" x14ac:dyDescent="0.25">
      <c r="B2" s="113" t="s">
        <v>23</v>
      </c>
      <c r="C2" s="114"/>
      <c r="D2" s="114"/>
      <c r="E2" s="114"/>
      <c r="F2" s="114"/>
      <c r="G2" s="114"/>
      <c r="H2" s="114"/>
    </row>
    <row r="3" spans="2:8" x14ac:dyDescent="0.25">
      <c r="B3" s="115">
        <v>43220</v>
      </c>
      <c r="C3" s="116"/>
      <c r="D3" s="116"/>
      <c r="E3" s="116"/>
      <c r="F3" s="116"/>
      <c r="G3" s="116"/>
      <c r="H3" s="116"/>
    </row>
    <row r="5" spans="2:8" ht="15.75" x14ac:dyDescent="0.25">
      <c r="B5" s="117" t="s">
        <v>7</v>
      </c>
      <c r="C5" s="117"/>
      <c r="D5" s="117"/>
      <c r="F5" s="110" t="s">
        <v>6</v>
      </c>
      <c r="G5" s="110"/>
      <c r="H5" s="110"/>
    </row>
    <row r="6" spans="2:8" x14ac:dyDescent="0.25">
      <c r="B6" s="23" t="s">
        <v>9</v>
      </c>
      <c r="D6" s="17">
        <f>'Trial Balance Solution'!B3</f>
        <v>430750</v>
      </c>
      <c r="F6" s="21" t="s">
        <v>14</v>
      </c>
      <c r="H6" s="17">
        <f>'Trial Balance Solution'!C10</f>
        <v>500</v>
      </c>
    </row>
    <row r="7" spans="2:8" x14ac:dyDescent="0.25">
      <c r="B7" s="23" t="s">
        <v>10</v>
      </c>
      <c r="D7" s="18">
        <f>'Trial Balance Solution'!B4</f>
        <v>11000</v>
      </c>
      <c r="F7" s="21" t="s">
        <v>16</v>
      </c>
      <c r="H7" s="18">
        <f>'Trial Balance Solution'!C11</f>
        <v>1100</v>
      </c>
    </row>
    <row r="8" spans="2:8" x14ac:dyDescent="0.25">
      <c r="B8" s="23" t="s">
        <v>11</v>
      </c>
      <c r="D8" s="18">
        <f>'Trial Balance Solution'!B5</f>
        <v>1250</v>
      </c>
      <c r="F8" s="21" t="s">
        <v>17</v>
      </c>
      <c r="H8" s="18">
        <f>'Trial Balance Solution'!C12</f>
        <v>22000</v>
      </c>
    </row>
    <row r="9" spans="2:8" x14ac:dyDescent="0.25">
      <c r="B9" s="23" t="s">
        <v>12</v>
      </c>
      <c r="D9" s="18">
        <f>'Trial Balance Solution'!B6</f>
        <v>15000</v>
      </c>
      <c r="F9" s="21" t="s">
        <v>15</v>
      </c>
      <c r="H9" s="18">
        <f>'Trial Balance Solution'!C13</f>
        <v>520000</v>
      </c>
    </row>
    <row r="10" spans="2:8" x14ac:dyDescent="0.25">
      <c r="B10" s="21" t="s">
        <v>28</v>
      </c>
      <c r="D10" s="18">
        <f>'Trial Balance Solution'!B7</f>
        <v>225000</v>
      </c>
      <c r="F10" s="36" t="s">
        <v>62</v>
      </c>
      <c r="G10" s="53"/>
      <c r="H10" s="27">
        <f>SUM(H6:H9)</f>
        <v>543600</v>
      </c>
    </row>
    <row r="11" spans="2:8" x14ac:dyDescent="0.25">
      <c r="B11" s="21" t="s">
        <v>29</v>
      </c>
      <c r="D11" s="18">
        <f>'Trial Balance Solution'!B8</f>
        <v>520000</v>
      </c>
      <c r="F11" s="36"/>
      <c r="G11" s="53"/>
      <c r="H11" s="54"/>
    </row>
    <row r="12" spans="2:8" x14ac:dyDescent="0.25">
      <c r="B12" s="23" t="s">
        <v>13</v>
      </c>
      <c r="D12" s="18">
        <f>'Trial Balance Solution'!B9</f>
        <v>25000</v>
      </c>
      <c r="E12" s="20"/>
    </row>
    <row r="13" spans="2:8" ht="15.75" x14ac:dyDescent="0.25">
      <c r="E13" s="20"/>
      <c r="F13" s="110" t="s">
        <v>25</v>
      </c>
      <c r="G13" s="110"/>
      <c r="H13" s="110"/>
    </row>
    <row r="14" spans="2:8" x14ac:dyDescent="0.25">
      <c r="E14" s="20"/>
      <c r="F14" s="21" t="s">
        <v>8</v>
      </c>
      <c r="H14" s="18">
        <f>'Trial Balance Solution'!C14</f>
        <v>675000</v>
      </c>
    </row>
    <row r="15" spans="2:8" x14ac:dyDescent="0.25">
      <c r="F15" s="21" t="s">
        <v>37</v>
      </c>
      <c r="H15" s="18">
        <f>'Statement of RE Solution '!E9</f>
        <v>9400</v>
      </c>
    </row>
    <row r="16" spans="2:8" x14ac:dyDescent="0.25">
      <c r="F16" t="s">
        <v>26</v>
      </c>
      <c r="H16" s="56">
        <f>SUM(H14:H15)</f>
        <v>684400</v>
      </c>
    </row>
    <row r="17" spans="1:8" ht="15.75" thickBot="1" x14ac:dyDescent="0.3">
      <c r="B17" t="s">
        <v>24</v>
      </c>
      <c r="D17" s="95">
        <f>SUM(D6:D12)</f>
        <v>1228000</v>
      </c>
      <c r="F17" t="s">
        <v>27</v>
      </c>
      <c r="H17" s="94">
        <f>H16+H10</f>
        <v>1228000</v>
      </c>
    </row>
    <row r="18" spans="1:8" ht="15.75" thickTop="1" x14ac:dyDescent="0.25"/>
    <row r="22" spans="1:8" x14ac:dyDescent="0.25">
      <c r="A22" s="1"/>
    </row>
    <row r="23" spans="1:8" x14ac:dyDescent="0.25">
      <c r="A23" s="1"/>
    </row>
    <row r="24" spans="1:8" x14ac:dyDescent="0.25">
      <c r="A24" s="1"/>
    </row>
    <row r="25" spans="1:8" x14ac:dyDescent="0.25">
      <c r="A25" s="1"/>
    </row>
    <row r="26" spans="1:8" x14ac:dyDescent="0.25">
      <c r="A26" s="1"/>
    </row>
    <row r="27" spans="1:8" x14ac:dyDescent="0.25">
      <c r="A27" s="1"/>
    </row>
    <row r="28" spans="1:8" x14ac:dyDescent="0.25">
      <c r="A28" s="1"/>
    </row>
    <row r="29" spans="1:8" x14ac:dyDescent="0.25">
      <c r="A29" s="1"/>
      <c r="D29" s="55"/>
    </row>
    <row r="30" spans="1:8" x14ac:dyDescent="0.25">
      <c r="B30" s="1"/>
      <c r="C30" s="1"/>
      <c r="D30" s="1"/>
    </row>
    <row r="31" spans="1:8" x14ac:dyDescent="0.25">
      <c r="B31" s="1"/>
      <c r="C31" s="1"/>
      <c r="D31" s="1"/>
    </row>
    <row r="32" spans="1:8" x14ac:dyDescent="0.25">
      <c r="B32" s="28"/>
      <c r="C32" s="1"/>
      <c r="D32" s="1"/>
    </row>
    <row r="33" spans="2:4" x14ac:dyDescent="0.25">
      <c r="B33" s="28"/>
      <c r="C33" s="1"/>
      <c r="D33" s="1"/>
    </row>
    <row r="34" spans="2:4" x14ac:dyDescent="0.25">
      <c r="B34" s="29"/>
      <c r="C34" s="1"/>
      <c r="D34" s="1"/>
    </row>
    <row r="35" spans="2:4" x14ac:dyDescent="0.25">
      <c r="B35" s="1"/>
      <c r="C35" s="1"/>
      <c r="D35" s="1"/>
    </row>
    <row r="36" spans="2:4" x14ac:dyDescent="0.25">
      <c r="B36" s="1"/>
      <c r="C36" s="1"/>
      <c r="D36" s="1"/>
    </row>
    <row r="37" spans="2:4" x14ac:dyDescent="0.25">
      <c r="B37" s="1"/>
      <c r="C37" s="1"/>
      <c r="D37" s="1"/>
    </row>
  </sheetData>
  <mergeCells count="6">
    <mergeCell ref="F5:H5"/>
    <mergeCell ref="F13:H13"/>
    <mergeCell ref="B1:H1"/>
    <mergeCell ref="B2:H2"/>
    <mergeCell ref="B3:H3"/>
    <mergeCell ref="B5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Instructions</vt:lpstr>
      <vt:lpstr>Data</vt:lpstr>
      <vt:lpstr>Transactions</vt:lpstr>
      <vt:lpstr>Journal Entries Solution</vt:lpstr>
      <vt:lpstr>T-Accounts Solution</vt:lpstr>
      <vt:lpstr>Trial Balance Solution</vt:lpstr>
      <vt:lpstr>Income Statement Solution</vt:lpstr>
      <vt:lpstr>Statement of RE Solution </vt:lpstr>
      <vt:lpstr>Balance Sheet Solution </vt:lpstr>
      <vt:lpstr>ChartOfAccounts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2016-12-31T22:27:18Z</dcterms:created>
  <dcterms:modified xsi:type="dcterms:W3CDTF">2017-03-22T13:43:06Z</dcterms:modified>
</cp:coreProperties>
</file>